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6"/>
  </bookViews>
  <sheets>
    <sheet name="Прилог 1" sheetId="1" r:id="rId1"/>
    <sheet name="Прилог 1а" sheetId="2" r:id="rId2"/>
    <sheet name="Прилог 1б" sheetId="3" r:id="rId3"/>
    <sheet name="Прилог 2" sheetId="4" r:id="rId4"/>
    <sheet name="Прилог 2 наставак" sheetId="5" r:id="rId5"/>
    <sheet name="Прилог 3" sheetId="6" r:id="rId6"/>
    <sheet name="Прилог 3а" sheetId="7" r:id="rId7"/>
    <sheet name="Прилог 3б" sheetId="8" r:id="rId8"/>
    <sheet name="Прилог 4" sheetId="9" r:id="rId9"/>
    <sheet name="Прилог 5" sheetId="10" r:id="rId10"/>
    <sheet name="Прилог 6" sheetId="11" r:id="rId11"/>
    <sheet name="Прилог 7" sheetId="12" r:id="rId12"/>
    <sheet name="Прилог 8" sheetId="13" r:id="rId13"/>
    <sheet name="Прилог 9" sheetId="14" r:id="rId14"/>
    <sheet name="Прилог 9а" sheetId="15" r:id="rId15"/>
    <sheet name="Прилог 9б" sheetId="16" r:id="rId16"/>
    <sheet name="Прилог 10" sheetId="17" r:id="rId17"/>
    <sheet name="Прилог 11" sheetId="18" r:id="rId18"/>
    <sheet name="Прилог 12" sheetId="19" r:id="rId19"/>
    <sheet name="Прилог 13" sheetId="20" r:id="rId20"/>
    <sheet name="Прилог 14" sheetId="21" r:id="rId21"/>
    <sheet name="Прилог 15" sheetId="22" r:id="rId22"/>
  </sheets>
  <definedNames>
    <definedName name="_xlfn.IFERROR" hidden="1">#NAME?</definedName>
    <definedName name="_xlnm.Print_Area" localSheetId="16">'Прилог 10'!$B$2:$L$43</definedName>
    <definedName name="_xlnm.Print_Area" localSheetId="17">'Прилог 11'!$B$2:$L$44</definedName>
    <definedName name="_xlnm.Print_Area" localSheetId="18">'Прилог 12'!$B$2:$Q$26</definedName>
    <definedName name="_xlnm.Print_Area" localSheetId="19">'Прилог 13'!$B$3:$J$111</definedName>
    <definedName name="_xlnm.Print_Area" localSheetId="20">'Прилог 14'!$B$3:$O$81</definedName>
    <definedName name="_xlnm.Print_Area" localSheetId="21">'Прилог 15'!$B$2:$I$20</definedName>
    <definedName name="_xlnm.Print_Area" localSheetId="1">'Прилог 1а'!$B$2:$F$84</definedName>
    <definedName name="_xlnm.Print_Area" localSheetId="2">'Прилог 1б'!$C$3:$F$59</definedName>
    <definedName name="_xlnm.Print_Area" localSheetId="3">'Прилог 2'!$A$1:$F$50</definedName>
    <definedName name="_xlnm.Print_Area" localSheetId="4">'Прилог 2 наставак'!$A$1:$F$46</definedName>
    <definedName name="_xlnm.Print_Area" localSheetId="5">'Прилог 3'!$B$1:$I$147</definedName>
    <definedName name="_xlnm.Print_Area" localSheetId="7">'Прилог 3б'!$B$3:$G$58</definedName>
    <definedName name="_xlnm.Print_Area" localSheetId="9">'Прилог 5'!$B$2:$I$41</definedName>
    <definedName name="_xlnm.Print_Area" localSheetId="11">'Прилог 7'!$B$2:$L$32</definedName>
    <definedName name="_xlnm.Print_Area" localSheetId="12">'Прилог 8'!$B$2:$I$34</definedName>
    <definedName name="_xlnm.Print_Area" localSheetId="13">'Прилог 9'!$B$2:$O$70</definedName>
    <definedName name="_xlnm.Print_Titles" localSheetId="0">'Прилог 1'!$5:$6</definedName>
    <definedName name="_xlnm.Print_Titles" localSheetId="1">'Прилог 1а'!$8:$9</definedName>
    <definedName name="_xlnm.Print_Titles" localSheetId="2">'Прилог 1б'!$7:$8</definedName>
    <definedName name="_xlnm.Print_Titles" localSheetId="5">'Прилог 3'!$5:$7</definedName>
    <definedName name="_xlnm.Print_Titles" localSheetId="6">'Прилог 3а'!$8:$9</definedName>
  </definedNames>
  <calcPr fullCalcOnLoad="1"/>
</workbook>
</file>

<file path=xl/sharedStrings.xml><?xml version="1.0" encoding="utf-8"?>
<sst xmlns="http://schemas.openxmlformats.org/spreadsheetml/2006/main" count="1910" uniqueCount="977">
  <si>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</si>
  <si>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</si>
  <si>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</si>
  <si>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</si>
  <si>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</si>
  <si>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</si>
  <si>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</si>
  <si>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</si>
  <si>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</si>
  <si>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</si>
  <si>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</si>
  <si>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</si>
  <si>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</si>
  <si>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</si>
  <si>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</si>
  <si>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</si>
  <si>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</si>
  <si>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</si>
  <si>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</si>
  <si>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</si>
  <si>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</si>
  <si>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</si>
  <si>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</si>
  <si>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</si>
  <si>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</si>
  <si>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</si>
  <si>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</si>
  <si>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</si>
  <si>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</si>
  <si>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</si>
  <si>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</si>
  <si>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</si>
  <si>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</si>
  <si>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</si>
  <si>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</si>
  <si>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</si>
  <si>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</si>
  <si>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</si>
  <si>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</si>
  <si>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</si>
  <si>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</si>
  <si>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</si>
  <si>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</si>
  <si>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</si>
  <si>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</si>
  <si>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</si>
  <si>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</si>
  <si>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</si>
  <si>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</si>
  <si>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</si>
  <si>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</si>
  <si>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</si>
  <si>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</si>
  <si>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</si>
  <si>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</si>
  <si>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</si>
  <si>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</si>
  <si>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</si>
  <si>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</si>
  <si>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</si>
  <si>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</si>
  <si>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</si>
  <si>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</si>
  <si>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</si>
  <si>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</si>
  <si>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</si>
  <si>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</si>
  <si>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</si>
  <si>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</si>
  <si>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</si>
  <si>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</si>
  <si>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</si>
  <si>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</si>
  <si>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</si>
  <si>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</si>
  <si>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</si>
  <si>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</si>
  <si>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</si>
  <si>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</si>
  <si>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</si>
  <si>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</si>
  <si>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</si>
  <si>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</si>
  <si>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</si>
  <si>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</si>
  <si>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</si>
  <si>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</si>
  <si>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</si>
  <si>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</si>
  <si>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</si>
  <si>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</si>
  <si>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</si>
  <si>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</si>
  <si>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</si>
  <si>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</si>
  <si>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</si>
  <si>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</si>
  <si>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</si>
  <si>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</si>
  <si>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</si>
  <si>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</si>
  <si>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</si>
  <si>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</si>
  <si>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</si>
  <si>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</si>
  <si>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</si>
  <si>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</si>
  <si>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</si>
  <si>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</si>
  <si>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</si>
  <si>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</si>
  <si>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</si>
  <si>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</si>
  <si>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</si>
  <si>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</si>
  <si>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</si>
  <si>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</si>
  <si>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</si>
  <si>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</si>
  <si>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</si>
  <si>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</si>
  <si>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</si>
  <si>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</si>
  <si>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</si>
  <si>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</si>
  <si>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</si>
  <si>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</si>
  <si>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</si>
  <si>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</si>
  <si>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</si>
  <si>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</si>
  <si>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</si>
  <si>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</si>
  <si>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</si>
  <si>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</si>
  <si>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</si>
  <si>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</si>
  <si>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</si>
  <si>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</si>
  <si>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</si>
  <si>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</si>
  <si>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</si>
  <si>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</si>
  <si>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</si>
  <si>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</si>
  <si>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</si>
  <si>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</si>
  <si>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</si>
  <si>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</si>
  <si>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</si>
  <si>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</si>
  <si>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</si>
  <si>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</si>
  <si>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</si>
  <si>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</si>
  <si>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</si>
  <si>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</si>
  <si>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</si>
  <si>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</si>
  <si>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</si>
  <si>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</si>
  <si>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</si>
  <si>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</si>
  <si>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</si>
  <si>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</si>
  <si>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</si>
  <si>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</si>
  <si>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</si>
  <si>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</si>
  <si>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</si>
  <si>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</si>
  <si>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</si>
  <si>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</si>
  <si>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</si>
  <si>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</si>
  <si>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</si>
  <si>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</si>
  <si>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</si>
  <si>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</si>
  <si>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</si>
  <si>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</si>
  <si>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</si>
  <si>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</si>
  <si>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</si>
  <si>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</si>
  <si>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</si>
  <si>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</si>
  <si>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</si>
  <si>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</si>
  <si>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</si>
  <si>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</si>
  <si>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</si>
  <si>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</si>
  <si>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</si>
  <si>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</si>
  <si>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</si>
  <si>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</si>
  <si>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</si>
  <si>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</si>
  <si>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</si>
  <si>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</si>
  <si>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</si>
  <si>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</si>
  <si>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</si>
  <si>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</si>
  <si>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</si>
  <si>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</si>
  <si>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</si>
  <si>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</si>
  <si>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</si>
  <si>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</si>
  <si>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</si>
  <si>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</si>
  <si>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</si>
  <si>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</si>
  <si>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</si>
  <si>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</si>
  <si>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</si>
  <si>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</si>
  <si>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</si>
  <si>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</si>
  <si>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</si>
  <si>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</si>
  <si>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</si>
  <si>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</si>
  <si>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</si>
  <si>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</si>
  <si>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</si>
  <si>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</si>
  <si>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</si>
  <si>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</si>
  <si>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</si>
  <si>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</si>
  <si>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</si>
  <si>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</si>
  <si>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</si>
  <si>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</si>
  <si>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</si>
  <si>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</si>
  <si>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</si>
  <si>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</si>
  <si>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</si>
  <si>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</si>
  <si>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</si>
  <si>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</si>
  <si>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</si>
  <si>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</si>
  <si>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</si>
  <si>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</si>
  <si>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</si>
  <si>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</si>
  <si>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</si>
  <si>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</si>
  <si>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</si>
  <si>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</si>
  <si>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</si>
  <si>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</si>
  <si>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</si>
  <si>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</si>
  <si>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</si>
  <si>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</si>
  <si>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</si>
  <si>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</si>
  <si>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</si>
  <si>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</si>
  <si>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</si>
  <si>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</si>
  <si>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</si>
  <si>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</si>
  <si>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</si>
  <si>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</si>
  <si>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</si>
  <si>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</si>
  <si>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</si>
  <si>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</si>
  <si>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</si>
  <si>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</si>
  <si>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</si>
  <si>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</si>
  <si>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</si>
  <si>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</si>
  <si>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</si>
  <si>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</si>
  <si>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</si>
  <si>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</si>
  <si>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</si>
  <si>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</si>
  <si>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</si>
  <si>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</si>
  <si>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</si>
  <si>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</si>
  <si>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</si>
  <si>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</si>
  <si>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</si>
  <si>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</si>
  <si>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</si>
  <si>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</si>
  <si>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</si>
  <si>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</si>
  <si>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</si>
  <si>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</si>
  <si>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</si>
  <si>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</si>
  <si>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</si>
  <si>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</si>
  <si>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</si>
  <si>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</si>
  <si>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</si>
  <si>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</si>
  <si>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</si>
  <si>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</si>
  <si>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</si>
  <si>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</si>
  <si>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</si>
  <si>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</si>
  <si>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</si>
  <si>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</si>
  <si>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</si>
  <si>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</si>
  <si>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</si>
  <si>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</si>
  <si>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</si>
  <si>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</si>
  <si>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</si>
  <si>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</si>
  <si>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</si>
  <si>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</si>
  <si>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</si>
  <si>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</si>
  <si>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</si>
  <si>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</si>
  <si>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</si>
  <si>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</si>
  <si>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</si>
  <si>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</si>
  <si>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</si>
  <si>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</si>
  <si>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</si>
  <si>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</si>
  <si>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</si>
  <si>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</si>
  <si>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</si>
  <si>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</si>
  <si>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</si>
  <si>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</si>
  <si>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</si>
  <si>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</si>
  <si>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</si>
  <si>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</si>
  <si>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</si>
  <si>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</si>
  <si>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</si>
  <si>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</si>
  <si>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</si>
  <si>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</si>
  <si>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</si>
  <si>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</si>
  <si>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</si>
  <si>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</si>
  <si>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</si>
  <si>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</si>
  <si>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</si>
  <si>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</si>
  <si>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</si>
  <si>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</si>
  <si>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</si>
  <si>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</si>
  <si>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</si>
  <si>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</si>
  <si>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</si>
  <si>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</si>
  <si>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</si>
  <si>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</si>
  <si>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</si>
  <si>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</si>
  <si>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</si>
  <si>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</si>
  <si>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</si>
  <si>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</si>
  <si>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</si>
  <si>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</si>
  <si>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</si>
  <si>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</si>
  <si>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</si>
  <si>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</si>
  <si>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</si>
  <si>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</si>
  <si>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</si>
  <si>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</si>
  <si>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</si>
  <si>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</si>
  <si>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</si>
  <si>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</si>
  <si>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</si>
  <si>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</si>
  <si>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</si>
  <si>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</si>
  <si>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</si>
  <si>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</si>
  <si>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</si>
  <si>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</si>
  <si>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</si>
  <si>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</si>
  <si>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</si>
  <si>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</si>
  <si>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</si>
  <si>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</si>
  <si>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</si>
  <si>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</si>
  <si>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</si>
  <si>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</si>
  <si>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</si>
  <si>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</si>
  <si>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</si>
  <si>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</si>
  <si>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</si>
  <si>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</si>
  <si>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</si>
  <si>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</si>
  <si>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</si>
  <si>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</si>
  <si>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</si>
  <si>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</si>
  <si>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</si>
  <si>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</si>
  <si>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</si>
  <si>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</si>
  <si>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</si>
  <si>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</si>
  <si>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</si>
  <si>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</si>
  <si>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</si>
  <si>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</si>
  <si>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</si>
  <si>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</si>
  <si>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</si>
  <si>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</si>
  <si>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</si>
  <si>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</si>
  <si>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</si>
  <si>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</si>
  <si>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</si>
  <si>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</si>
  <si>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</si>
  <si>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</si>
  <si>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</si>
  <si>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</si>
  <si>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</si>
  <si>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</si>
  <si>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</si>
  <si>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</si>
  <si>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</si>
  <si>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</si>
  <si>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</si>
  <si>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</si>
  <si>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</si>
  <si>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</si>
  <si>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</si>
  <si>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</si>
  <si>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</si>
  <si>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</si>
  <si>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</si>
  <si>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</si>
  <si>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</si>
  <si>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</si>
  <si>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</si>
  <si>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</si>
  <si>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</si>
  <si>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</si>
  <si>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</si>
  <si>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</si>
  <si>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</si>
  <si>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</si>
  <si>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</si>
  <si>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</si>
  <si>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</si>
  <si>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</si>
  <si>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</si>
  <si>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</si>
  <si>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</si>
  <si>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</si>
  <si>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</si>
  <si>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</si>
  <si>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</si>
  <si>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</si>
  <si>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</si>
  <si>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</si>
  <si>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</si>
  <si>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</si>
  <si>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</si>
  <si>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</si>
  <si>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</si>
  <si>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</si>
  <si>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</si>
  <si>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</si>
  <si>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</si>
  <si>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</si>
  <si>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</si>
  <si>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</si>
  <si>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</si>
  <si>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</si>
  <si>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</si>
  <si>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</si>
  <si>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</si>
  <si>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</si>
  <si>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</si>
  <si>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</si>
  <si>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</si>
  <si>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</si>
  <si>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</si>
  <si>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</si>
  <si>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</si>
  <si>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</si>
  <si>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</si>
  <si>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</si>
  <si>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</si>
  <si>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</si>
  <si>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</si>
  <si>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</si>
  <si>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</si>
  <si>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</si>
  <si>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</si>
  <si>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</si>
  <si>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</si>
  <si>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</si>
  <si>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</si>
  <si>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</si>
  <si>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</si>
  <si>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</si>
  <si>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</si>
  <si>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</si>
  <si>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</si>
  <si>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</si>
  <si>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</si>
  <si>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</si>
  <si>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</si>
  <si>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</si>
  <si>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</si>
  <si>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</si>
  <si>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</si>
  <si>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</si>
  <si>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</si>
  <si>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</si>
  <si>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</si>
  <si>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</si>
  <si>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</si>
  <si>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</si>
  <si>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</si>
  <si>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</si>
  <si>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</si>
  <si>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</si>
  <si>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</si>
  <si>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</si>
  <si>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</si>
  <si>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</si>
  <si>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</si>
  <si>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</si>
  <si>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</si>
  <si>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</si>
  <si>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</si>
  <si>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</si>
  <si>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</si>
  <si>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</si>
  <si>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</si>
  <si>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</si>
  <si>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</si>
  <si>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</si>
  <si>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</si>
  <si>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</si>
  <si>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</si>
  <si>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</si>
  <si>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</si>
  <si>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</si>
  <si>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</si>
  <si>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</si>
  <si>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</si>
  <si>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</si>
  <si>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</si>
  <si>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</si>
  <si>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</si>
  <si>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</si>
  <si>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</si>
  <si>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</si>
  <si>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</si>
  <si>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</si>
  <si>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</si>
  <si>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</si>
  <si>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</si>
  <si>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</si>
  <si>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</si>
  <si>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</si>
  <si>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</si>
  <si>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</si>
  <si>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</si>
  <si>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</si>
  <si>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</si>
  <si>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</si>
  <si>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</si>
  <si>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</si>
  <si>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</si>
  <si>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</si>
  <si>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</si>
  <si>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</si>
  <si>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</si>
  <si>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</si>
  <si>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</si>
  <si>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</si>
  <si>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</si>
  <si>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</si>
  <si>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</si>
  <si>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</si>
  <si>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Укупно услуге:</t>
  </si>
  <si>
    <t>Укупно радови:</t>
  </si>
  <si>
    <t>Укупно добра: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</si>
  <si>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</si>
  <si>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</si>
  <si>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</si>
  <si>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</si>
  <si>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</si>
  <si>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</si>
  <si>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</si>
  <si>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</si>
  <si>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</si>
  <si>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</si>
  <si>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</si>
  <si>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</si>
  <si>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</si>
  <si>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</si>
  <si>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</si>
  <si>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</si>
  <si>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</si>
  <si>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</si>
  <si>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</si>
  <si>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</si>
  <si>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</si>
  <si>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</si>
  <si>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</si>
  <si>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</si>
  <si>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</si>
  <si>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</si>
  <si>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</si>
  <si>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</si>
  <si>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</si>
  <si>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</si>
  <si>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</si>
  <si>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</si>
  <si>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</si>
  <si>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</si>
  <si>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</si>
  <si>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</si>
  <si>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</si>
  <si>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</si>
  <si>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</si>
  <si>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</si>
  <si>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</si>
  <si>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</si>
  <si>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</si>
  <si>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</si>
  <si>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</si>
  <si>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</si>
  <si>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</si>
  <si>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</si>
  <si>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</si>
  <si>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</si>
  <si>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</si>
  <si>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</si>
  <si>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</si>
  <si>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</si>
  <si>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</si>
  <si>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</si>
  <si>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</si>
  <si>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</si>
  <si>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</si>
  <si>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</si>
  <si>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</si>
  <si>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</si>
  <si>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</si>
  <si>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</si>
  <si>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</si>
  <si>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</si>
  <si>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</si>
  <si>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</si>
  <si>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</si>
  <si>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</si>
  <si>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</si>
  <si>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</si>
  <si>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</si>
  <si>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</si>
  <si>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</si>
  <si>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</si>
  <si>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</si>
  <si>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</si>
  <si>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</si>
  <si>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</si>
  <si>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УКУПНО = ДОБРА + УСЛУГЕ+РАДОВИ</t>
  </si>
  <si>
    <t>Прилог 1a</t>
  </si>
  <si>
    <t>Прилог 1б</t>
  </si>
  <si>
    <t>Прилог 3а</t>
  </si>
  <si>
    <t>Прилог 3б</t>
  </si>
  <si>
    <t>Прилог 9а</t>
  </si>
  <si>
    <t xml:space="preserve"> </t>
  </si>
  <si>
    <t>Запослени</t>
  </si>
  <si>
    <t>Надзорни одбор/Скупштина</t>
  </si>
  <si>
    <t>Приказ планираних и реализованих индикатора пословања</t>
  </si>
  <si>
    <t>П О З И Ц И  Ј А</t>
  </si>
  <si>
    <t>2. Купци у иностранству – матична и зависна правна лица</t>
  </si>
  <si>
    <t>Прилог 13.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</si>
  <si>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</si>
  <si>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</si>
  <si>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</si>
  <si>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</si>
  <si>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</si>
  <si>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10.</t>
  </si>
  <si>
    <t>Прилог 9.</t>
  </si>
  <si>
    <t>Прилог 7.</t>
  </si>
  <si>
    <t>Прилог 6.</t>
  </si>
  <si>
    <t>Прилог 5.</t>
  </si>
  <si>
    <t>Прилог 4.</t>
  </si>
  <si>
    <t>Прилог 3.</t>
  </si>
  <si>
    <t>Прилог 1.</t>
  </si>
  <si>
    <t xml:space="preserve">Прилог 2 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</si>
  <si>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</si>
  <si>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</si>
  <si>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</si>
  <si>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</si>
  <si>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</si>
  <si>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</si>
  <si>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</si>
  <si>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</si>
  <si>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</si>
  <si>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</si>
  <si>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Стање на дан 31.12.2018.</t>
  </si>
  <si>
    <t>Стање на дан 31.12.2019.</t>
  </si>
  <si>
    <t>План на дан 31.12.2020.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</si>
  <si>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</si>
  <si>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</si>
  <si>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</si>
  <si>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</si>
  <si>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2019. година</t>
  </si>
  <si>
    <t>Пренето</t>
  </si>
  <si>
    <t>План
01.01-31.03.2020.</t>
  </si>
  <si>
    <t>План
01.01-30.06.2020.</t>
  </si>
  <si>
    <t>План
01.01-30.09.2020.</t>
  </si>
  <si>
    <t>План 
01.01-31.12.2020.</t>
  </si>
  <si>
    <t>Број на дан 31.12.2019.</t>
  </si>
  <si>
    <t>Број на дан 31.12.2020.</t>
  </si>
  <si>
    <t>Број запослених 31.12.2020.</t>
  </si>
  <si>
    <t>Стање на дан 31.12.2020. године</t>
  </si>
  <si>
    <t>Исплата по месецима  2019.</t>
  </si>
  <si>
    <t>План по месецима  2020.</t>
  </si>
  <si>
    <t>Број прималаца отпремнине</t>
  </si>
  <si>
    <t>29</t>
  </si>
  <si>
    <t>⃰ ⃰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</si>
  <si>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 xml:space="preserve"> Исплаћен Бруто 2 у 2019. години </t>
  </si>
  <si>
    <t xml:space="preserve">Износ уплате у буџет у 2019. години </t>
  </si>
  <si>
    <r>
      <t xml:space="preserve">          Планиран Бруто 2             у 2020. години
пре примене закона </t>
    </r>
    <r>
      <rPr>
        <b/>
        <sz val="12"/>
        <color indexed="8"/>
        <rFont val="Arial"/>
        <family val="2"/>
      </rPr>
      <t>⃰⃰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Arial"/>
        <family val="2"/>
      </rPr>
      <t>⃰</t>
    </r>
  </si>
  <si>
    <r>
      <t xml:space="preserve">Планиран Бруто 2 
  у 2020. години 
после примене закона </t>
    </r>
    <r>
      <rPr>
        <b/>
        <sz val="12"/>
        <color indexed="8"/>
        <rFont val="Arial"/>
        <family val="2"/>
      </rPr>
      <t>⃰ ⃰</t>
    </r>
  </si>
  <si>
    <t xml:space="preserve"> Планирани износ уплате у буџет у 2020. години </t>
  </si>
  <si>
    <t>ПЛАН ОБРАЧУНА И ИСПЛАТЕ ЗАРАДА И УПЛАТА У БУЏЕТ ЗА 2020. ГОДИНУ</t>
  </si>
  <si>
    <t>(3-4)</t>
  </si>
  <si>
    <t>Комисија за ревизију - реализација 2019. година</t>
  </si>
  <si>
    <t>Комисија за ревизију - план 2020. година</t>
  </si>
  <si>
    <t>Стање кредитне задужености у оригиналној валути
на дан 31.12.2020. године</t>
  </si>
  <si>
    <t>ПЛАНИРАНА ФИНАНСИЈСКА СРЕДСТВА ЗА НАБАВКУ ДОБАРА, РАДОВА И УСЛУГА</t>
  </si>
  <si>
    <t xml:space="preserve">ПЛАН ИНВЕСТИЦИЈА </t>
  </si>
  <si>
    <t>Назив инвестиције</t>
  </si>
  <si>
    <t>Укупно инвестиције</t>
  </si>
  <si>
    <t xml:space="preserve">План 2022. година                 </t>
  </si>
  <si>
    <t xml:space="preserve">План  </t>
  </si>
  <si>
    <t>Нето</t>
  </si>
  <si>
    <t>Прилог 9б</t>
  </si>
  <si>
    <t>Реализовано</t>
  </si>
  <si>
    <t>2018. година реализација</t>
  </si>
  <si>
    <t>2018. година</t>
  </si>
  <si>
    <t>2020. година</t>
  </si>
  <si>
    <t>БИЛАНС СТАЊА  на дан 31.12.2020. године</t>
  </si>
  <si>
    <t>БИЛАНС УСПЕХА за период 01.01 - 31.12.2020. године</t>
  </si>
  <si>
    <t>Износ неутрошених средстава из ранијих година   (у односу на претходну)</t>
  </si>
  <si>
    <t>Реализовано (процена)</t>
  </si>
  <si>
    <t>Прилог 8</t>
  </si>
  <si>
    <r>
      <rPr>
        <b/>
        <sz val="11"/>
        <color indexed="8"/>
        <rFont val="Times New Roman"/>
        <family val="1"/>
      </rPr>
      <t>EBITDA</t>
    </r>
    <r>
      <rPr>
        <sz val="11"/>
        <color indexed="8"/>
        <rFont val="Times New Roman"/>
        <family val="1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</si>
  <si>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1"/>
        <rFont val="Times New Roman"/>
        <family val="1"/>
      </rPr>
      <t>ROE</t>
    </r>
    <r>
      <rPr>
        <sz val="11"/>
        <rFont val="Times New Roman"/>
        <family val="1"/>
      </rPr>
      <t xml:space="preserve"> (Return on Еquity) - Стопа приноса капитала рачуна се тако што се (нето добит / капитал)*100</t>
    </r>
  </si>
  <si>
    <r>
      <rPr>
        <b/>
        <sz val="11"/>
        <rFont val="Times New Roman"/>
        <family val="1"/>
      </rPr>
      <t>Оперативни новчани ток</t>
    </r>
    <r>
      <rPr>
        <sz val="11"/>
        <rFont val="Times New Roman"/>
        <family val="1"/>
      </rPr>
      <t xml:space="preserve"> - новчани ток из пословних активности </t>
    </r>
  </si>
  <si>
    <r>
      <rPr>
        <b/>
        <sz val="11"/>
        <rFont val="Times New Roman"/>
        <family val="1"/>
      </rPr>
      <t>Дуг / капитал</t>
    </r>
    <r>
      <rPr>
        <sz val="11"/>
        <rFont val="Times New Roman"/>
        <family val="1"/>
      </rPr>
      <t xml:space="preserve">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 *100.</t>
    </r>
  </si>
  <si>
    <r>
      <rPr>
        <b/>
        <sz val="11"/>
        <rFont val="Times New Roman"/>
        <family val="1"/>
      </rPr>
      <t>Ликвидност</t>
    </r>
    <r>
      <rPr>
        <sz val="11"/>
        <rFont val="Times New Roman"/>
        <family val="1"/>
      </rPr>
      <t xml:space="preserve"> представља однос (обртна средства / краткорочне обавезе)*100.</t>
    </r>
  </si>
  <si>
    <r>
      <rPr>
        <b/>
        <sz val="11"/>
        <rFont val="Times New Roman"/>
        <family val="1"/>
      </rPr>
      <t>% зарада у пословним приходима</t>
    </r>
    <r>
      <rPr>
        <sz val="11"/>
        <rFont val="Times New Roman"/>
        <family val="1"/>
      </rPr>
      <t xml:space="preserve"> - (Трошкови зарада, накнада зарада и остали лични расходи / пословни приходи)*100</t>
    </r>
  </si>
  <si>
    <t>у периоду од 01.01. до 31.12.2020. године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</si>
  <si>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</si>
  <si>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</si>
  <si>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</si>
  <si>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</si>
  <si>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</si>
  <si>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</si>
  <si>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</si>
  <si>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</si>
  <si>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</si>
  <si>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 xml:space="preserve">Рајфајзен банка </t>
  </si>
  <si>
    <t>краткорочни кредит</t>
  </si>
  <si>
    <t>еур</t>
  </si>
  <si>
    <t>не</t>
  </si>
  <si>
    <t>дозвољени минус</t>
  </si>
  <si>
    <t>рсд</t>
  </si>
  <si>
    <t>пензија</t>
  </si>
  <si>
    <t>повечан обим посла</t>
  </si>
  <si>
    <t>повећан обим посла</t>
  </si>
  <si>
    <t>Грађевински материјал</t>
  </si>
  <si>
    <t>Садни материјал</t>
  </si>
  <si>
    <t>Боја за путеве</t>
  </si>
  <si>
    <t>Саобраћајни знаци</t>
  </si>
  <si>
    <t>Индустријска со за одржавање путева</t>
  </si>
  <si>
    <t>Шљунак, песак, тампон</t>
  </si>
  <si>
    <t>Грануле за псе</t>
  </si>
  <si>
    <t>Канцеларијски материјал</t>
  </si>
  <si>
    <t>Штампани материјал</t>
  </si>
  <si>
    <t>Материјал за поправку канти, ограда</t>
  </si>
  <si>
    <t>Четке за чистилице</t>
  </si>
  <si>
    <t>Фарбе, лакови и остали материјал</t>
  </si>
  <si>
    <t>Метле,лопате,ашови,пијуци</t>
  </si>
  <si>
    <t>Минерално ђубриво</t>
  </si>
  <si>
    <t>Средства за заштиту биља</t>
  </si>
  <si>
    <t>Водоводни материјал</t>
  </si>
  <si>
    <t>Електро материјал</t>
  </si>
  <si>
    <t>Средства за хигијену</t>
  </si>
  <si>
    <t>Шрафовска роба и помоћни материјал</t>
  </si>
  <si>
    <t>Струне , ланци,турпије</t>
  </si>
  <si>
    <t>Точкови,опруге и поклопци за контејн.</t>
  </si>
  <si>
    <t>Тонери</t>
  </si>
  <si>
    <t>Остали непоменути материјал</t>
  </si>
  <si>
    <t>Материјал за јавну расвету</t>
  </si>
  <si>
    <t>Резервни делови за теретна возила</t>
  </si>
  <si>
    <t>Резервни делови за путничка возила</t>
  </si>
  <si>
    <t>Резервни делови за тракторе, култ.</t>
  </si>
  <si>
    <t>ХТЗ опрема</t>
  </si>
  <si>
    <t>Гуме за возни парк</t>
  </si>
  <si>
    <t>Мобилијар</t>
  </si>
  <si>
    <t>Остали ситан инвентар</t>
  </si>
  <si>
    <t>Возило за специјалне намене</t>
  </si>
  <si>
    <t>Косилице, тримери, тестере, дуваљке</t>
  </si>
  <si>
    <t>Уља и мазива</t>
  </si>
  <si>
    <t>Нафтни деривати</t>
  </si>
  <si>
    <t>Електрична енергија</t>
  </si>
  <si>
    <t>Огревни материјал</t>
  </si>
  <si>
    <t>Редовна репрезентација</t>
  </si>
  <si>
    <t>Трошкови воде</t>
  </si>
  <si>
    <t>Дезинфекција и дератизација</t>
  </si>
  <si>
    <t>Ветеринарске услуге</t>
  </si>
  <si>
    <t>Рад грађевинских машина</t>
  </si>
  <si>
    <t>Услуге Дома здравља, института...</t>
  </si>
  <si>
    <t>Услуге електродистрибуције</t>
  </si>
  <si>
    <t>Надзор за јавну расвету</t>
  </si>
  <si>
    <t>Форум - заштита потрошача</t>
  </si>
  <si>
    <t>Услуге ковача</t>
  </si>
  <si>
    <t>Услуге перионице</t>
  </si>
  <si>
    <t>Услуге штампе, коричења...</t>
  </si>
  <si>
    <t>Услуга електр. наплате путарине</t>
  </si>
  <si>
    <t>Испитивање отпадних вода</t>
  </si>
  <si>
    <t>Стручне услуге за заштиту биља</t>
  </si>
  <si>
    <t>ЈПРС за возила</t>
  </si>
  <si>
    <t>Услуга израде и поправке ограда,клупа</t>
  </si>
  <si>
    <t>Технички преглед возила</t>
  </si>
  <si>
    <t>Услуге подизвођача за зимску службу</t>
  </si>
  <si>
    <t>Остале непроизводне услуге</t>
  </si>
  <si>
    <t>Одржавање камиона ИВЕКО</t>
  </si>
  <si>
    <t>Одржавање грађевинских машина</t>
  </si>
  <si>
    <t>Одржавање чистилице Дулево</t>
  </si>
  <si>
    <t>Одржавање чистилице Јохнстон</t>
  </si>
  <si>
    <t>Одржавање дизалице</t>
  </si>
  <si>
    <t>Редовни сервис за путничка возила</t>
  </si>
  <si>
    <t>Ремонт хидро и електро инсталација</t>
  </si>
  <si>
    <t>Ремонтовање гибњева, пумпи</t>
  </si>
  <si>
    <t xml:space="preserve">Ремонт цилиндра, разводника </t>
  </si>
  <si>
    <t>Услуге аутоелектричара</t>
  </si>
  <si>
    <t>Израда црева за ваздух, гориво и сл.</t>
  </si>
  <si>
    <t>Стругарске услуге</t>
  </si>
  <si>
    <t>Вулканизерске услуге</t>
  </si>
  <si>
    <t>Услуге лимарија, фарбања....</t>
  </si>
  <si>
    <t>Одржавање компјутера</t>
  </si>
  <si>
    <t>Одржавање ПСЦ програма</t>
  </si>
  <si>
    <t>Одржавање тестера, тримера</t>
  </si>
  <si>
    <t xml:space="preserve">Ремонтовање машине за обележавање </t>
  </si>
  <si>
    <t>Браварски радови</t>
  </si>
  <si>
    <t>Остало текуће одржавање</t>
  </si>
  <si>
    <t>Услуге репрезентације</t>
  </si>
  <si>
    <t>ПТТ услуге</t>
  </si>
  <si>
    <t>Информисање јавности</t>
  </si>
  <si>
    <t>Услуге депоновања смећа</t>
  </si>
  <si>
    <t>Усавршавање запослених</t>
  </si>
  <si>
    <t>Премије осигурања</t>
  </si>
  <si>
    <t>Провизије дистрибутера</t>
  </si>
  <si>
    <t>Услуга агенције за запошљавање</t>
  </si>
  <si>
    <t>Одржавање информационог система</t>
  </si>
  <si>
    <t>Услуга ревизије</t>
  </si>
  <si>
    <t>Радови на гробљима</t>
  </si>
  <si>
    <t>Сређивање зелене и робне пијаце</t>
  </si>
  <si>
    <t>Уређење азила</t>
  </si>
  <si>
    <t>Уређење парка на Калеу</t>
  </si>
  <si>
    <t>Клупе, кантице за смеће</t>
  </si>
  <si>
    <t>,</t>
  </si>
  <si>
    <t xml:space="preserve">  </t>
  </si>
  <si>
    <t>Реализација (процена) на дан 31.12.2020.</t>
  </si>
  <si>
    <t>План
01.01-31.12.2020.</t>
  </si>
  <si>
    <t>Реализација (процена)
01.01-31.12.2020.</t>
  </si>
  <si>
    <t>БИЛАНС СТАЊА  на дан 31.12.2021. године</t>
  </si>
  <si>
    <t>План 30.06.2021.</t>
  </si>
  <si>
    <t>План 30.09.2021.</t>
  </si>
  <si>
    <t>План 31.12.2021.</t>
  </si>
  <si>
    <t>План 31.03.2021.</t>
  </si>
  <si>
    <t>БИЛАНС УСПЕХА за период 01.01 - 31.12.2021. године</t>
  </si>
  <si>
    <t>План
01.01-31.03.2021.</t>
  </si>
  <si>
    <t>План
01.01-30.06.2021.</t>
  </si>
  <si>
    <t>План
01.01-30.09.2021.</t>
  </si>
  <si>
    <t>План 
01.01-31.12.2021.</t>
  </si>
  <si>
    <t>у периоду од 01.01. до 31.12.2021. године</t>
  </si>
  <si>
    <t>План 
01.01-31.03.2021.</t>
  </si>
  <si>
    <t>План 
01.01-30.09.2021.</t>
  </si>
  <si>
    <t xml:space="preserve"> 01.01-31.12.2020. године</t>
  </si>
  <si>
    <t>План за период 01.01-31.12.2021. године</t>
  </si>
  <si>
    <t xml:space="preserve">План 
01.01-31.12.2020. </t>
  </si>
  <si>
    <t xml:space="preserve">Реализација (процена) 
01.01-31.12.2020. </t>
  </si>
  <si>
    <t>Број запослених по секторима / организационим јединицама на дан 31.12.2020. године</t>
  </si>
  <si>
    <t>Одлив кадрова у периоду 
01.01.-31.03.2021.</t>
  </si>
  <si>
    <t>Пријем кадрова у периоду 
01.01.-31.03.2021.</t>
  </si>
  <si>
    <t>Стање на дан 31.03.2021. године</t>
  </si>
  <si>
    <t>Одлив кадрова у периоду 
01.04.-30.06.2021.</t>
  </si>
  <si>
    <t>Пријем кадрова у периоду 
01.04.-30.06.2021.</t>
  </si>
  <si>
    <t>Стање на дан 30.06.2021. године</t>
  </si>
  <si>
    <t>Пријем кадрова у периоду 
01.07.-30.09.2021.</t>
  </si>
  <si>
    <t>Стање на дан 30.09.2021. године</t>
  </si>
  <si>
    <t>Одлив кадрова у периоду 
01.10.-31.12.2021.</t>
  </si>
  <si>
    <t>Пријем кадрова у периоду 
01.10.-31.12.2021.</t>
  </si>
  <si>
    <t>Стање на дан 31.12.2021. године</t>
  </si>
  <si>
    <t>Одлив кадрова у периоду 
01.07.-30.09.2021.</t>
  </si>
  <si>
    <t>Реализовано закључно са 31.12.2020. године</t>
  </si>
  <si>
    <t xml:space="preserve">План 2023. година                 </t>
  </si>
  <si>
    <t>Реализација (процена) у 2020. години</t>
  </si>
  <si>
    <t>Директор</t>
  </si>
  <si>
    <t>Ком.фин.служба</t>
  </si>
  <si>
    <t>РЈ Градско зеленило</t>
  </si>
  <si>
    <t xml:space="preserve"> РЈ Пијаце и гробља</t>
  </si>
  <si>
    <t>РЈ Пословни сервис</t>
  </si>
  <si>
    <t>РЈ Чистоћа и хигијена</t>
  </si>
  <si>
    <t xml:space="preserve"> Општа правна и кад.служба</t>
  </si>
  <si>
    <t>Извршни директор</t>
  </si>
  <si>
    <t>Број на дан 31.12.2021.</t>
  </si>
  <si>
    <t>Број запослених 31.12.2021.</t>
  </si>
  <si>
    <t>План 2021. година</t>
  </si>
  <si>
    <t>Косачица, тримери , тестере</t>
  </si>
  <si>
    <t>Роло контејнери</t>
  </si>
  <si>
    <t>Возило паук</t>
  </si>
  <si>
    <t>Теретно возило</t>
  </si>
  <si>
    <t>Контејнери за смеће</t>
  </si>
  <si>
    <t>Возило Паук</t>
  </si>
  <si>
    <t>Планирана у 2021. години</t>
  </si>
  <si>
    <t>Стање кредитне задужености у динарима
на дан 31.12.2020
године</t>
  </si>
  <si>
    <t>AIK bank</t>
  </si>
  <si>
    <t>Стање кредитне задужености у оригиналној валути
на дан 31.12.2021. године</t>
  </si>
  <si>
    <t>Исплаћена маса за зараде, број запослених и просечна зарада по месецима за 2020. годину*- Бруто 1</t>
  </si>
  <si>
    <t>** старозапослени у 2021. години су они запослени који су били у радном односу у децембру 2020. године</t>
  </si>
  <si>
    <t xml:space="preserve">Планирана маса за зараде, број запослених и просечна зарада по месецима за 2021. годину - Бруто 1 </t>
  </si>
  <si>
    <t>*старозапослени у 2021. години су они запослени који су били у радном односу у предузећу у децембру 2020. године</t>
  </si>
  <si>
    <t>Планирана маса за зараде увећана за доприносе на зараде, број запослених и просечна зарада по месецима за 2021. годину - Бруто 2</t>
  </si>
  <si>
    <t>Исплаћена у 2020. години</t>
  </si>
  <si>
    <t xml:space="preserve"> План плаћања по кредиту за 2021. годину  у динарима</t>
  </si>
  <si>
    <t>kratkoročni kredit</t>
  </si>
  <si>
    <t>rsd</t>
  </si>
  <si>
    <t>ne</t>
  </si>
  <si>
    <t>Надзорни одбор / Скупштина - реализација 2020. година</t>
  </si>
  <si>
    <t>Надзорни одбор / Скупштина - план 2021. година</t>
  </si>
  <si>
    <t>2021. година</t>
  </si>
  <si>
    <t>2019. година реализација</t>
  </si>
  <si>
    <t>2020. година реализација (процена)</t>
  </si>
  <si>
    <t>Стање на дан 31.12.2020.</t>
  </si>
  <si>
    <t>План на дан 31.12.2021.</t>
  </si>
  <si>
    <t xml:space="preserve"> 2019. година</t>
  </si>
  <si>
    <t>Стање кредитне задужености у динарима
на дан 31.12.2021. године</t>
  </si>
  <si>
    <t>Uni kredit</t>
  </si>
  <si>
    <t>Напомена: У последњој колони код % одступања реализације у односу на реализацију претходне године, пореде се план за 2021. годину и реализација из 2020. године.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</si>
</sst>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_-;\-* #,##0_-;_-* &quot;-&quot;_-;_-@_-"/>
    <numFmt numFmtId="170" formatCode="_-* #,##0.00\ &quot;Din.&quot;_-;\-* #,##0.00\ &quot;Din.&quot;_-;_-* &quot;-&quot;??\ &quot;Din.&quot;_-;_-@_-"/>
    <numFmt numFmtId="171" formatCode="_-* #,##0.00_-;\-* #,##0.00_-;_-* &quot;-&quot;??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dd/mm/yyyy/"/>
    <numFmt numFmtId="195" formatCode="###########"/>
    <numFmt numFmtId="196" formatCode="[$-81A]d\.\ mmmm\ yyyy"/>
    <numFmt numFmtId="197" formatCode="#"/>
    <numFmt numFmtId="198" formatCode="[$-281A]d\.\ mmmm\ yyyy"/>
    <numFmt numFmtId="199" formatCode="[$-409]dddd\,\ mmmm\ dd\,\ yyyy"/>
    <numFmt numFmtId="200" formatCode="[$-409]h:mm:ss\ AM/PM"/>
    <numFmt numFmtId="201" formatCode="\+0%;\-0%;0%;"/>
    <numFmt numFmtId="202" formatCode="[$-241A]dddd\,\ dd\.\ mmmm\ yyyy\."/>
    <numFmt numFmtId="203" formatCode="d/m/yyyy;@"/>
  </numFmts>
  <fonts count="9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/>
      <right style="thin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thin"/>
      <right/>
      <top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0" borderId="0">
      <alignment/>
      <protection/>
    </xf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0" fillId="31" borderId="7" applyNumberFormat="0" applyFont="0" applyAlignment="0" applyProtection="0"/>
    <xf numFmtId="0" fontId="73" fillId="26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0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60" fillId="0" borderId="0" xfId="60">
      <alignment/>
      <protection/>
    </xf>
    <xf numFmtId="0" fontId="7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78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21" xfId="0" applyFont="1" applyBorder="1" applyAlignment="1">
      <alignment/>
    </xf>
    <xf numFmtId="0" fontId="17" fillId="0" borderId="21" xfId="0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2" borderId="26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27" xfId="0" applyFont="1" applyFill="1" applyBorder="1" applyAlignment="1">
      <alignment horizontal="center" vertical="center" wrapText="1"/>
    </xf>
    <xf numFmtId="0" fontId="17" fillId="32" borderId="19" xfId="0" applyFont="1" applyFill="1" applyBorder="1" applyAlignment="1">
      <alignment horizontal="center" vertical="center" wrapText="1"/>
    </xf>
    <xf numFmtId="0" fontId="21" fillId="32" borderId="28" xfId="0" applyFont="1" applyFill="1" applyBorder="1" applyAlignment="1">
      <alignment horizontal="center" vertical="center" wrapText="1"/>
    </xf>
    <xf numFmtId="0" fontId="21" fillId="32" borderId="29" xfId="0" applyFont="1" applyFill="1" applyBorder="1" applyAlignment="1">
      <alignment horizontal="center" vertical="center" wrapText="1"/>
    </xf>
    <xf numFmtId="0" fontId="21" fillId="32" borderId="30" xfId="0" applyFont="1" applyFill="1" applyBorder="1" applyAlignment="1">
      <alignment horizontal="center" vertical="center" wrapText="1"/>
    </xf>
    <xf numFmtId="0" fontId="23" fillId="32" borderId="27" xfId="0" applyFont="1" applyFill="1" applyBorder="1" applyAlignment="1">
      <alignment horizontal="centerContinuous" vertical="center" wrapText="1"/>
    </xf>
    <xf numFmtId="0" fontId="17" fillId="32" borderId="24" xfId="0" applyFont="1" applyFill="1" applyBorder="1" applyAlignment="1">
      <alignment horizontal="center" vertical="center" wrapText="1"/>
    </xf>
    <xf numFmtId="0" fontId="23" fillId="32" borderId="30" xfId="0" applyFont="1" applyFill="1" applyBorder="1" applyAlignment="1">
      <alignment horizontal="centerContinuous" vertical="center" wrapText="1"/>
    </xf>
    <xf numFmtId="0" fontId="0" fillId="0" borderId="31" xfId="0" applyBorder="1" applyAlignment="1">
      <alignment/>
    </xf>
    <xf numFmtId="0" fontId="79" fillId="32" borderId="32" xfId="0" applyFont="1" applyFill="1" applyBorder="1" applyAlignment="1">
      <alignment horizontal="center" vertical="center"/>
    </xf>
    <xf numFmtId="0" fontId="79" fillId="32" borderId="29" xfId="0" applyFont="1" applyFill="1" applyBorder="1" applyAlignment="1">
      <alignment horizontal="center" vertical="center" wrapText="1"/>
    </xf>
    <xf numFmtId="0" fontId="79" fillId="32" borderId="30" xfId="0" applyFont="1" applyFill="1" applyBorder="1" applyAlignment="1">
      <alignment horizontal="center" vertical="center" wrapText="1"/>
    </xf>
    <xf numFmtId="0" fontId="80" fillId="32" borderId="32" xfId="0" applyFont="1" applyFill="1" applyBorder="1" applyAlignment="1">
      <alignment horizontal="center" vertical="center"/>
    </xf>
    <xf numFmtId="0" fontId="80" fillId="32" borderId="28" xfId="0" applyFont="1" applyFill="1" applyBorder="1" applyAlignment="1">
      <alignment horizontal="center" vertical="center"/>
    </xf>
    <xf numFmtId="0" fontId="80" fillId="32" borderId="29" xfId="0" applyFont="1" applyFill="1" applyBorder="1" applyAlignment="1">
      <alignment horizontal="center" vertical="center"/>
    </xf>
    <xf numFmtId="0" fontId="80" fillId="32" borderId="30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5" fillId="32" borderId="35" xfId="0" applyFont="1" applyFill="1" applyBorder="1" applyAlignment="1">
      <alignment horizontal="center" vertical="center"/>
    </xf>
    <xf numFmtId="0" fontId="25" fillId="32" borderId="17" xfId="0" applyFont="1" applyFill="1" applyBorder="1" applyAlignment="1">
      <alignment horizontal="center" vertical="center"/>
    </xf>
    <xf numFmtId="0" fontId="27" fillId="32" borderId="17" xfId="0" applyFont="1" applyFill="1" applyBorder="1" applyAlignment="1">
      <alignment horizontal="center" vertical="center"/>
    </xf>
    <xf numFmtId="0" fontId="27" fillId="32" borderId="1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81" fillId="0" borderId="0" xfId="0" applyFont="1" applyAlignment="1">
      <alignment/>
    </xf>
    <xf numFmtId="0" fontId="2" fillId="0" borderId="10" xfId="59" applyFont="1" applyBorder="1" applyAlignment="1">
      <alignment horizontal="left" vertical="center" wrapText="1"/>
      <protection/>
    </xf>
    <xf numFmtId="0" fontId="1" fillId="0" borderId="10" xfId="59" applyFont="1" applyBorder="1" applyAlignment="1">
      <alignment horizontal="lef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1" fillId="0" borderId="22" xfId="59" applyNumberFormat="1" applyFont="1" applyBorder="1" applyAlignment="1">
      <alignment horizontal="center" vertical="center"/>
      <protection/>
    </xf>
    <xf numFmtId="49" fontId="1" fillId="0" borderId="22" xfId="59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2" borderId="39" xfId="0" applyFont="1" applyFill="1" applyBorder="1" applyAlignment="1">
      <alignment vertical="center" wrapText="1"/>
    </xf>
    <xf numFmtId="0" fontId="1" fillId="32" borderId="40" xfId="0" applyFont="1" applyFill="1" applyBorder="1" applyAlignment="1">
      <alignment horizontal="center" wrapText="1"/>
    </xf>
    <xf numFmtId="0" fontId="2" fillId="32" borderId="23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wrapText="1"/>
    </xf>
    <xf numFmtId="0" fontId="1" fillId="32" borderId="23" xfId="0" applyFont="1" applyFill="1" applyBorder="1" applyAlignment="1">
      <alignment horizontal="center" vertical="center"/>
    </xf>
    <xf numFmtId="0" fontId="82" fillId="0" borderId="22" xfId="0" applyFont="1" applyBorder="1" applyAlignment="1">
      <alignment vertical="center" wrapText="1"/>
    </xf>
    <xf numFmtId="0" fontId="83" fillId="0" borderId="22" xfId="0" applyFont="1" applyBorder="1" applyAlignment="1">
      <alignment vertical="center" wrapText="1"/>
    </xf>
    <xf numFmtId="0" fontId="82" fillId="0" borderId="23" xfId="0" applyFont="1" applyBorder="1" applyAlignment="1">
      <alignment vertical="center" wrapText="1"/>
    </xf>
    <xf numFmtId="0" fontId="82" fillId="0" borderId="15" xfId="0" applyFont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83" fillId="0" borderId="41" xfId="0" applyFont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33" borderId="22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wrapText="1"/>
    </xf>
    <xf numFmtId="0" fontId="1" fillId="33" borderId="44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6" fillId="32" borderId="11" xfId="0" applyFont="1" applyFill="1" applyBorder="1" applyAlignment="1">
      <alignment horizontal="center" vertical="center" wrapText="1"/>
    </xf>
    <xf numFmtId="0" fontId="16" fillId="32" borderId="2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2" fillId="33" borderId="22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 wrapText="1"/>
    </xf>
    <xf numFmtId="0" fontId="14" fillId="33" borderId="4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94" fontId="2" fillId="0" borderId="0" xfId="0" applyNumberFormat="1" applyFont="1" applyBorder="1" applyAlignment="1">
      <alignment horizontal="center" vertical="center" wrapText="1"/>
    </xf>
    <xf numFmtId="19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33" fillId="0" borderId="46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40" xfId="0" applyFont="1" applyFill="1" applyBorder="1" applyAlignment="1">
      <alignment horizontal="center" vertical="center"/>
    </xf>
    <xf numFmtId="49" fontId="14" fillId="0" borderId="44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2" borderId="47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0" xfId="59" applyFont="1">
      <alignment/>
      <protection/>
    </xf>
    <xf numFmtId="0" fontId="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0" fontId="1" fillId="0" borderId="0" xfId="59" applyFont="1" applyAlignment="1">
      <alignment horizontal="right"/>
      <protection/>
    </xf>
    <xf numFmtId="49" fontId="1" fillId="0" borderId="23" xfId="59" applyNumberFormat="1" applyFont="1" applyBorder="1" applyAlignment="1">
      <alignment horizontal="center" vertical="center"/>
      <protection/>
    </xf>
    <xf numFmtId="49" fontId="1" fillId="0" borderId="36" xfId="59" applyNumberFormat="1" applyFont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82" fillId="0" borderId="17" xfId="0" applyFont="1" applyBorder="1" applyAlignment="1">
      <alignment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17" xfId="0" applyFont="1" applyBorder="1" applyAlignment="1">
      <alignment vertical="center" wrapText="1"/>
    </xf>
    <xf numFmtId="0" fontId="82" fillId="0" borderId="18" xfId="0" applyFont="1" applyBorder="1" applyAlignment="1">
      <alignment vertical="center" wrapText="1"/>
    </xf>
    <xf numFmtId="0" fontId="83" fillId="0" borderId="3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right" vertical="center"/>
    </xf>
    <xf numFmtId="0" fontId="5" fillId="0" borderId="46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194" fontId="2" fillId="0" borderId="21" xfId="0" applyNumberFormat="1" applyFont="1" applyBorder="1" applyAlignment="1">
      <alignment horizontal="center" vertical="center" wrapText="1"/>
    </xf>
    <xf numFmtId="194" fontId="2" fillId="0" borderId="21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33" fillId="0" borderId="31" xfId="0" applyFont="1" applyBorder="1" applyAlignment="1">
      <alignment vertical="center"/>
    </xf>
    <xf numFmtId="0" fontId="2" fillId="33" borderId="44" xfId="0" applyFont="1" applyFill="1" applyBorder="1" applyAlignment="1">
      <alignment horizontal="center" vertical="center" wrapText="1"/>
    </xf>
    <xf numFmtId="49" fontId="1" fillId="34" borderId="22" xfId="59" applyNumberFormat="1" applyFont="1" applyFill="1" applyBorder="1" applyAlignment="1">
      <alignment horizontal="center" vertical="center"/>
      <protection/>
    </xf>
    <xf numFmtId="0" fontId="1" fillId="34" borderId="44" xfId="59" applyFont="1" applyFill="1" applyBorder="1" applyAlignment="1">
      <alignment horizontal="left" vertical="center" wrapText="1"/>
      <protection/>
    </xf>
    <xf numFmtId="49" fontId="1" fillId="34" borderId="44" xfId="59" applyNumberFormat="1" applyFont="1" applyFill="1" applyBorder="1" applyAlignment="1">
      <alignment horizontal="center" vertical="center" wrapText="1"/>
      <protection/>
    </xf>
    <xf numFmtId="0" fontId="1" fillId="34" borderId="44" xfId="59" applyFont="1" applyFill="1" applyBorder="1" applyAlignment="1">
      <alignment vertical="center"/>
      <protection/>
    </xf>
    <xf numFmtId="0" fontId="1" fillId="34" borderId="44" xfId="59" applyFont="1" applyFill="1" applyBorder="1" applyAlignment="1">
      <alignment vertical="center" wrapText="1"/>
      <protection/>
    </xf>
    <xf numFmtId="0" fontId="1" fillId="34" borderId="44" xfId="59" applyFont="1" applyFill="1" applyBorder="1" applyAlignment="1">
      <alignment horizontal="left" vertical="center"/>
      <protection/>
    </xf>
    <xf numFmtId="0" fontId="1" fillId="34" borderId="27" xfId="59" applyFont="1" applyFill="1" applyBorder="1" applyAlignment="1">
      <alignment horizontal="left" vertical="center" wrapText="1"/>
      <protection/>
    </xf>
    <xf numFmtId="49" fontId="1" fillId="34" borderId="15" xfId="59" applyNumberFormat="1" applyFont="1" applyFill="1" applyBorder="1" applyAlignment="1">
      <alignment horizontal="center" vertical="center"/>
      <protection/>
    </xf>
    <xf numFmtId="0" fontId="1" fillId="34" borderId="13" xfId="59" applyFont="1" applyFill="1" applyBorder="1" applyAlignment="1">
      <alignment horizontal="left" vertical="center" wrapText="1"/>
      <protection/>
    </xf>
    <xf numFmtId="0" fontId="0" fillId="0" borderId="31" xfId="0" applyFont="1" applyBorder="1" applyAlignment="1">
      <alignment/>
    </xf>
    <xf numFmtId="0" fontId="5" fillId="0" borderId="0" xfId="0" applyFont="1" applyAlignment="1">
      <alignment wrapText="1"/>
    </xf>
    <xf numFmtId="0" fontId="1" fillId="0" borderId="3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1" fillId="0" borderId="10" xfId="59" applyFont="1" applyBorder="1" applyAlignment="1">
      <alignment horizontal="left" vertical="center"/>
      <protection/>
    </xf>
    <xf numFmtId="0" fontId="30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5" fillId="32" borderId="51" xfId="0" applyFont="1" applyFill="1" applyBorder="1" applyAlignment="1">
      <alignment horizontal="center" vertical="center"/>
    </xf>
    <xf numFmtId="0" fontId="25" fillId="32" borderId="52" xfId="0" applyFont="1" applyFill="1" applyBorder="1" applyAlignment="1">
      <alignment horizontal="center" vertical="center"/>
    </xf>
    <xf numFmtId="0" fontId="27" fillId="32" borderId="52" xfId="0" applyFont="1" applyFill="1" applyBorder="1" applyAlignment="1">
      <alignment horizontal="center" vertical="center"/>
    </xf>
    <xf numFmtId="0" fontId="27" fillId="32" borderId="53" xfId="0" applyFont="1" applyFill="1" applyBorder="1" applyAlignment="1">
      <alignment horizontal="center" vertical="center"/>
    </xf>
    <xf numFmtId="0" fontId="25" fillId="32" borderId="54" xfId="0" applyFont="1" applyFill="1" applyBorder="1" applyAlignment="1">
      <alignment horizontal="center" vertical="center"/>
    </xf>
    <xf numFmtId="0" fontId="25" fillId="32" borderId="55" xfId="0" applyFont="1" applyFill="1" applyBorder="1" applyAlignment="1">
      <alignment horizontal="center" vertical="center"/>
    </xf>
    <xf numFmtId="0" fontId="27" fillId="32" borderId="55" xfId="0" applyFont="1" applyFill="1" applyBorder="1" applyAlignment="1">
      <alignment horizontal="center" vertical="center"/>
    </xf>
    <xf numFmtId="0" fontId="27" fillId="32" borderId="56" xfId="0" applyFont="1" applyFill="1" applyBorder="1" applyAlignment="1">
      <alignment horizontal="center" vertical="center"/>
    </xf>
    <xf numFmtId="49" fontId="1" fillId="0" borderId="57" xfId="59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2" fillId="32" borderId="58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39" xfId="0" applyFont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41" xfId="0" applyNumberFormat="1" applyFont="1" applyFill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42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42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42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42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44" xfId="59" applyNumberFormat="1" applyFont="1" applyFill="1" applyBorder="1" applyAlignment="1">
      <alignment horizontal="center" vertical="center"/>
      <protection/>
    </xf>
    <xf numFmtId="3" fontId="84" fillId="0" borderId="15" xfId="60" applyNumberFormat="1" applyFont="1" applyBorder="1" applyAlignment="1">
      <alignment horizontal="center" vertical="center"/>
      <protection/>
    </xf>
    <xf numFmtId="3" fontId="84" fillId="0" borderId="22" xfId="60" applyNumberFormat="1" applyFont="1" applyBorder="1" applyAlignment="1">
      <alignment horizontal="center" vertical="center"/>
      <protection/>
    </xf>
    <xf numFmtId="3" fontId="84" fillId="0" borderId="23" xfId="60" applyNumberFormat="1" applyFont="1" applyBorder="1" applyAlignment="1">
      <alignment horizontal="center" vertical="center"/>
      <protection/>
    </xf>
    <xf numFmtId="3" fontId="84" fillId="0" borderId="12" xfId="60" applyNumberFormat="1" applyFont="1" applyBorder="1" applyAlignment="1">
      <alignment horizontal="center" vertical="center"/>
      <protection/>
    </xf>
    <xf numFmtId="3" fontId="84" fillId="0" borderId="10" xfId="60" applyNumberFormat="1" applyFont="1" applyBorder="1" applyAlignment="1">
      <alignment horizontal="center" vertical="center"/>
      <protection/>
    </xf>
    <xf numFmtId="3" fontId="84" fillId="0" borderId="11" xfId="60" applyNumberFormat="1" applyFont="1" applyBorder="1" applyAlignment="1">
      <alignment horizontal="center" vertical="center"/>
      <protection/>
    </xf>
    <xf numFmtId="3" fontId="84" fillId="32" borderId="48" xfId="60" applyNumberFormat="1" applyFont="1" applyFill="1" applyBorder="1" applyAlignment="1">
      <alignment horizontal="center" vertical="center"/>
      <protection/>
    </xf>
    <xf numFmtId="3" fontId="1" fillId="0" borderId="61" xfId="59" applyNumberFormat="1" applyFont="1" applyFill="1" applyBorder="1" applyAlignment="1">
      <alignment horizontal="center" vertical="center"/>
      <protection/>
    </xf>
    <xf numFmtId="3" fontId="17" fillId="0" borderId="12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44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27" xfId="0" applyNumberFormat="1" applyFont="1" applyBorder="1" applyAlignment="1">
      <alignment horizontal="center" vertical="center"/>
    </xf>
    <xf numFmtId="3" fontId="80" fillId="0" borderId="50" xfId="0" applyNumberFormat="1" applyFont="1" applyBorder="1" applyAlignment="1">
      <alignment horizontal="center" vertical="center"/>
    </xf>
    <xf numFmtId="3" fontId="80" fillId="0" borderId="12" xfId="0" applyNumberFormat="1" applyFont="1" applyBorder="1" applyAlignment="1">
      <alignment horizontal="center" vertical="center"/>
    </xf>
    <xf numFmtId="3" fontId="80" fillId="0" borderId="13" xfId="0" applyNumberFormat="1" applyFont="1" applyBorder="1" applyAlignment="1">
      <alignment horizontal="center" vertical="center"/>
    </xf>
    <xf numFmtId="3" fontId="80" fillId="0" borderId="61" xfId="0" applyNumberFormat="1" applyFont="1" applyBorder="1" applyAlignment="1">
      <alignment horizontal="center" vertical="center"/>
    </xf>
    <xf numFmtId="3" fontId="80" fillId="0" borderId="10" xfId="0" applyNumberFormat="1" applyFont="1" applyBorder="1" applyAlignment="1">
      <alignment horizontal="center" vertical="center"/>
    </xf>
    <xf numFmtId="3" fontId="80" fillId="0" borderId="44" xfId="0" applyNumberFormat="1" applyFont="1" applyBorder="1" applyAlignment="1">
      <alignment horizontal="center" vertical="center"/>
    </xf>
    <xf numFmtId="3" fontId="80" fillId="0" borderId="26" xfId="0" applyNumberFormat="1" applyFont="1" applyBorder="1" applyAlignment="1">
      <alignment horizontal="center" vertical="center"/>
    </xf>
    <xf numFmtId="3" fontId="80" fillId="0" borderId="11" xfId="0" applyNumberFormat="1" applyFont="1" applyBorder="1" applyAlignment="1">
      <alignment horizontal="center" vertical="center"/>
    </xf>
    <xf numFmtId="3" fontId="80" fillId="0" borderId="27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3" fontId="1" fillId="32" borderId="64" xfId="0" applyNumberFormat="1" applyFont="1" applyFill="1" applyBorder="1" applyAlignment="1">
      <alignment horizontal="center" vertical="center"/>
    </xf>
    <xf numFmtId="3" fontId="1" fillId="32" borderId="19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61" xfId="0" applyNumberFormat="1" applyFont="1" applyBorder="1" applyAlignment="1">
      <alignment horizontal="center" vertical="center"/>
    </xf>
    <xf numFmtId="3" fontId="1" fillId="0" borderId="6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3" fontId="1" fillId="32" borderId="66" xfId="0" applyNumberFormat="1" applyFont="1" applyFill="1" applyBorder="1" applyAlignment="1">
      <alignment horizontal="center" vertical="center"/>
    </xf>
    <xf numFmtId="3" fontId="1" fillId="0" borderId="10" xfId="44" applyNumberFormat="1" applyFont="1" applyFill="1" applyBorder="1" applyAlignment="1">
      <alignment horizontal="center" vertical="center"/>
    </xf>
    <xf numFmtId="3" fontId="1" fillId="0" borderId="62" xfId="44" applyNumberFormat="1" applyFont="1" applyFill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1" fillId="0" borderId="42" xfId="44" applyNumberFormat="1" applyFont="1" applyFill="1" applyBorder="1" applyAlignment="1">
      <alignment horizontal="center" vertical="center"/>
    </xf>
    <xf numFmtId="3" fontId="1" fillId="0" borderId="68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3" fontId="1" fillId="0" borderId="43" xfId="44" applyNumberFormat="1" applyFont="1" applyFill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1" fillId="32" borderId="64" xfId="44" applyNumberFormat="1" applyFont="1" applyFill="1" applyBorder="1" applyAlignment="1">
      <alignment horizontal="center" vertical="center"/>
    </xf>
    <xf numFmtId="3" fontId="1" fillId="32" borderId="69" xfId="0" applyNumberFormat="1" applyFont="1" applyFill="1" applyBorder="1" applyAlignment="1">
      <alignment horizontal="center" vertical="center"/>
    </xf>
    <xf numFmtId="3" fontId="1" fillId="32" borderId="29" xfId="0" applyNumberFormat="1" applyFont="1" applyFill="1" applyBorder="1" applyAlignment="1">
      <alignment horizontal="center" vertical="center"/>
    </xf>
    <xf numFmtId="3" fontId="1" fillId="32" borderId="32" xfId="0" applyNumberFormat="1" applyFont="1" applyFill="1" applyBorder="1" applyAlignment="1">
      <alignment horizontal="center" vertical="center"/>
    </xf>
    <xf numFmtId="3" fontId="15" fillId="0" borderId="37" xfId="0" applyNumberFormat="1" applyFont="1" applyBorder="1" applyAlignment="1" applyProtection="1">
      <alignment horizontal="center" vertical="center"/>
      <protection locked="0"/>
    </xf>
    <xf numFmtId="3" fontId="15" fillId="0" borderId="10" xfId="0" applyNumberFormat="1" applyFont="1" applyBorder="1" applyAlignment="1" applyProtection="1">
      <alignment horizontal="center" vertical="center"/>
      <protection locked="0"/>
    </xf>
    <xf numFmtId="3" fontId="15" fillId="0" borderId="11" xfId="0" applyNumberFormat="1" applyFont="1" applyBorder="1" applyAlignment="1" applyProtection="1">
      <alignment horizontal="center" vertical="center"/>
      <protection locked="0"/>
    </xf>
    <xf numFmtId="3" fontId="15" fillId="0" borderId="12" xfId="0" applyNumberFormat="1" applyFont="1" applyBorder="1" applyAlignment="1" applyProtection="1">
      <alignment horizontal="center" vertical="center"/>
      <protection locked="0"/>
    </xf>
    <xf numFmtId="3" fontId="15" fillId="0" borderId="48" xfId="0" applyNumberFormat="1" applyFont="1" applyBorder="1" applyAlignment="1" applyProtection="1">
      <alignment horizontal="center" vertical="center"/>
      <protection locked="0"/>
    </xf>
    <xf numFmtId="3" fontId="15" fillId="0" borderId="62" xfId="0" applyNumberFormat="1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44" xfId="0" applyNumberFormat="1" applyFont="1" applyBorder="1" applyAlignment="1">
      <alignment horizontal="center" vertical="center"/>
    </xf>
    <xf numFmtId="3" fontId="13" fillId="0" borderId="61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45" xfId="0" applyNumberFormat="1" applyFont="1" applyBorder="1" applyAlignment="1">
      <alignment horizontal="center" vertical="center"/>
    </xf>
    <xf numFmtId="3" fontId="13" fillId="0" borderId="57" xfId="0" applyNumberFormat="1" applyFont="1" applyBorder="1" applyAlignment="1">
      <alignment horizontal="center" vertical="center"/>
    </xf>
    <xf numFmtId="3" fontId="0" fillId="0" borderId="6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66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/>
    </xf>
    <xf numFmtId="3" fontId="13" fillId="0" borderId="42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70" xfId="0" applyNumberFormat="1" applyFont="1" applyBorder="1" applyAlignment="1">
      <alignment horizontal="center" vertical="center"/>
    </xf>
    <xf numFmtId="3" fontId="13" fillId="0" borderId="63" xfId="0" applyNumberFormat="1" applyFont="1" applyBorder="1" applyAlignment="1">
      <alignment horizontal="center" vertical="center"/>
    </xf>
    <xf numFmtId="3" fontId="13" fillId="0" borderId="62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3" fontId="80" fillId="35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3" fontId="1" fillId="0" borderId="50" xfId="59" applyNumberFormat="1" applyFont="1" applyFill="1" applyBorder="1" applyAlignment="1">
      <alignment horizontal="center" vertical="center"/>
      <protection/>
    </xf>
    <xf numFmtId="3" fontId="1" fillId="0" borderId="12" xfId="59" applyNumberFormat="1" applyFont="1" applyFill="1" applyBorder="1" applyAlignment="1">
      <alignment horizontal="center" vertical="center"/>
      <protection/>
    </xf>
    <xf numFmtId="3" fontId="1" fillId="0" borderId="13" xfId="59" applyNumberFormat="1" applyFont="1" applyFill="1" applyBorder="1" applyAlignment="1">
      <alignment horizontal="center" vertical="center"/>
      <protection/>
    </xf>
    <xf numFmtId="3" fontId="1" fillId="0" borderId="26" xfId="59" applyNumberFormat="1" applyFont="1" applyFill="1" applyBorder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3" fontId="1" fillId="0" borderId="27" xfId="59" applyNumberFormat="1" applyFont="1" applyFill="1" applyBorder="1" applyAlignment="1">
      <alignment horizontal="center" vertical="center"/>
      <protection/>
    </xf>
    <xf numFmtId="3" fontId="1" fillId="0" borderId="50" xfId="0" applyNumberFormat="1" applyFont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72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32" borderId="58" xfId="0" applyNumberFormat="1" applyFont="1" applyFill="1" applyBorder="1" applyAlignment="1">
      <alignment horizontal="center" vertical="center"/>
    </xf>
    <xf numFmtId="3" fontId="1" fillId="32" borderId="73" xfId="0" applyNumberFormat="1" applyFont="1" applyFill="1" applyBorder="1" applyAlignment="1">
      <alignment horizontal="center" vertical="center"/>
    </xf>
    <xf numFmtId="3" fontId="1" fillId="32" borderId="25" xfId="0" applyNumberFormat="1" applyFont="1" applyFill="1" applyBorder="1" applyAlignment="1">
      <alignment horizontal="center" vertical="center"/>
    </xf>
    <xf numFmtId="3" fontId="1" fillId="32" borderId="60" xfId="0" applyNumberFormat="1" applyFont="1" applyFill="1" applyBorder="1" applyAlignment="1">
      <alignment horizontal="center" vertical="center"/>
    </xf>
    <xf numFmtId="3" fontId="1" fillId="32" borderId="40" xfId="0" applyNumberFormat="1" applyFont="1" applyFill="1" applyBorder="1" applyAlignment="1">
      <alignment horizontal="center" vertical="center"/>
    </xf>
    <xf numFmtId="4" fontId="1" fillId="32" borderId="26" xfId="0" applyNumberFormat="1" applyFont="1" applyFill="1" applyBorder="1" applyAlignment="1">
      <alignment horizontal="center" vertical="center"/>
    </xf>
    <xf numFmtId="4" fontId="1" fillId="32" borderId="27" xfId="0" applyNumberFormat="1" applyFont="1" applyFill="1" applyBorder="1" applyAlignment="1">
      <alignment horizontal="center" vertical="center"/>
    </xf>
    <xf numFmtId="3" fontId="1" fillId="0" borderId="74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32" borderId="48" xfId="0" applyNumberFormat="1" applyFont="1" applyFill="1" applyBorder="1" applyAlignment="1">
      <alignment horizontal="center" vertical="center"/>
    </xf>
    <xf numFmtId="3" fontId="1" fillId="0" borderId="44" xfId="59" applyNumberFormat="1" applyFont="1" applyBorder="1" applyAlignment="1">
      <alignment horizontal="center" vertical="center"/>
      <protection/>
    </xf>
    <xf numFmtId="3" fontId="1" fillId="0" borderId="44" xfId="59" applyNumberFormat="1" applyFont="1" applyBorder="1" applyAlignment="1">
      <alignment horizontal="center" vertical="center" wrapText="1"/>
      <protection/>
    </xf>
    <xf numFmtId="3" fontId="81" fillId="0" borderId="26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82" fillId="36" borderId="75" xfId="0" applyFont="1" applyFill="1" applyBorder="1" applyAlignment="1">
      <alignment/>
    </xf>
    <xf numFmtId="0" fontId="82" fillId="36" borderId="70" xfId="0" applyFont="1" applyFill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77" fillId="0" borderId="0" xfId="0" applyFont="1" applyAlignment="1">
      <alignment horizontal="right"/>
    </xf>
    <xf numFmtId="0" fontId="2" fillId="32" borderId="25" xfId="5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3" fontId="81" fillId="0" borderId="50" xfId="0" applyNumberFormat="1" applyFont="1" applyBorder="1" applyAlignment="1">
      <alignment horizontal="center" vertical="center"/>
    </xf>
    <xf numFmtId="3" fontId="81" fillId="0" borderId="61" xfId="0" applyNumberFormat="1" applyFont="1" applyBorder="1" applyAlignment="1">
      <alignment horizontal="center" vertical="center"/>
    </xf>
    <xf numFmtId="0" fontId="79" fillId="32" borderId="28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80" fillId="32" borderId="66" xfId="0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center"/>
    </xf>
    <xf numFmtId="3" fontId="85" fillId="0" borderId="50" xfId="0" applyNumberFormat="1" applyFont="1" applyBorder="1" applyAlignment="1">
      <alignment horizontal="center" vertical="center"/>
    </xf>
    <xf numFmtId="3" fontId="85" fillId="0" borderId="15" xfId="0" applyNumberFormat="1" applyFont="1" applyBorder="1" applyAlignment="1">
      <alignment horizontal="center" vertical="center"/>
    </xf>
    <xf numFmtId="3" fontId="85" fillId="0" borderId="12" xfId="0" applyNumberFormat="1" applyFont="1" applyBorder="1" applyAlignment="1">
      <alignment horizontal="center" vertical="center"/>
    </xf>
    <xf numFmtId="3" fontId="21" fillId="0" borderId="29" xfId="0" applyNumberFormat="1" applyFont="1" applyBorder="1" applyAlignment="1">
      <alignment horizontal="center" vertical="center"/>
    </xf>
    <xf numFmtId="3" fontId="23" fillId="0" borderId="29" xfId="0" applyNumberFormat="1" applyFont="1" applyBorder="1" applyAlignment="1">
      <alignment horizontal="center" vertical="center"/>
    </xf>
    <xf numFmtId="3" fontId="23" fillId="0" borderId="30" xfId="0" applyNumberFormat="1" applyFont="1" applyBorder="1" applyAlignment="1">
      <alignment horizontal="center" vertical="center"/>
    </xf>
    <xf numFmtId="3" fontId="21" fillId="0" borderId="58" xfId="0" applyNumberFormat="1" applyFont="1" applyBorder="1" applyAlignment="1">
      <alignment horizontal="center" vertical="center"/>
    </xf>
    <xf numFmtId="3" fontId="21" fillId="0" borderId="48" xfId="0" applyNumberFormat="1" applyFont="1" applyBorder="1" applyAlignment="1">
      <alignment horizontal="center" vertical="center"/>
    </xf>
    <xf numFmtId="3" fontId="23" fillId="0" borderId="48" xfId="0" applyNumberFormat="1" applyFont="1" applyBorder="1" applyAlignment="1">
      <alignment horizontal="center" vertical="center"/>
    </xf>
    <xf numFmtId="3" fontId="23" fillId="0" borderId="73" xfId="0" applyNumberFormat="1" applyFont="1" applyBorder="1" applyAlignment="1">
      <alignment horizontal="center" vertical="center"/>
    </xf>
    <xf numFmtId="3" fontId="13" fillId="0" borderId="29" xfId="0" applyNumberFormat="1" applyFont="1" applyBorder="1" applyAlignment="1">
      <alignment horizontal="center" vertical="center"/>
    </xf>
    <xf numFmtId="3" fontId="34" fillId="0" borderId="29" xfId="0" applyNumberFormat="1" applyFont="1" applyBorder="1" applyAlignment="1">
      <alignment horizontal="center" vertical="center"/>
    </xf>
    <xf numFmtId="3" fontId="34" fillId="0" borderId="30" xfId="0" applyNumberFormat="1" applyFont="1" applyBorder="1" applyAlignment="1">
      <alignment horizontal="center" vertical="center"/>
    </xf>
    <xf numFmtId="3" fontId="13" fillId="0" borderId="48" xfId="0" applyNumberFormat="1" applyFont="1" applyBorder="1" applyAlignment="1">
      <alignment horizontal="center" vertical="center"/>
    </xf>
    <xf numFmtId="3" fontId="34" fillId="0" borderId="48" xfId="0" applyNumberFormat="1" applyFont="1" applyBorder="1" applyAlignment="1">
      <alignment horizontal="center" vertical="center"/>
    </xf>
    <xf numFmtId="3" fontId="34" fillId="0" borderId="73" xfId="0" applyNumberFormat="1" applyFont="1" applyBorder="1" applyAlignment="1">
      <alignment horizontal="center" vertical="center"/>
    </xf>
    <xf numFmtId="3" fontId="85" fillId="0" borderId="28" xfId="0" applyNumberFormat="1" applyFont="1" applyBorder="1" applyAlignment="1">
      <alignment horizontal="center" vertical="center"/>
    </xf>
    <xf numFmtId="3" fontId="85" fillId="0" borderId="61" xfId="0" applyNumberFormat="1" applyFont="1" applyBorder="1" applyAlignment="1">
      <alignment horizontal="center" vertical="center"/>
    </xf>
    <xf numFmtId="3" fontId="85" fillId="0" borderId="26" xfId="0" applyNumberFormat="1" applyFont="1" applyBorder="1" applyAlignment="1">
      <alignment horizontal="center" vertical="center"/>
    </xf>
    <xf numFmtId="3" fontId="85" fillId="0" borderId="10" xfId="0" applyNumberFormat="1" applyFont="1" applyBorder="1" applyAlignment="1">
      <alignment horizontal="center" vertical="center"/>
    </xf>
    <xf numFmtId="3" fontId="85" fillId="0" borderId="11" xfId="0" applyNumberFormat="1" applyFont="1" applyBorder="1" applyAlignment="1">
      <alignment horizontal="center" vertical="center"/>
    </xf>
    <xf numFmtId="3" fontId="86" fillId="0" borderId="29" xfId="0" applyNumberFormat="1" applyFont="1" applyBorder="1" applyAlignment="1">
      <alignment horizontal="center" vertical="center"/>
    </xf>
    <xf numFmtId="3" fontId="85" fillId="0" borderId="22" xfId="0" applyNumberFormat="1" applyFont="1" applyBorder="1" applyAlignment="1">
      <alignment horizontal="center" vertical="center"/>
    </xf>
    <xf numFmtId="3" fontId="85" fillId="0" borderId="23" xfId="0" applyNumberFormat="1" applyFont="1" applyBorder="1" applyAlignment="1">
      <alignment horizontal="center" vertical="center"/>
    </xf>
    <xf numFmtId="3" fontId="86" fillId="0" borderId="24" xfId="0" applyNumberFormat="1" applyFont="1" applyBorder="1" applyAlignment="1">
      <alignment horizontal="center" vertical="center"/>
    </xf>
    <xf numFmtId="3" fontId="86" fillId="0" borderId="2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26" xfId="0" applyFont="1" applyBorder="1" applyAlignment="1">
      <alignment horizontal="left" vertical="center"/>
    </xf>
    <xf numFmtId="3" fontId="1" fillId="32" borderId="76" xfId="0" applyNumberFormat="1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59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0" borderId="3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33" borderId="54" xfId="59" applyFont="1" applyFill="1" applyBorder="1" applyAlignment="1">
      <alignment horizontal="center" vertical="center"/>
      <protection/>
    </xf>
    <xf numFmtId="49" fontId="1" fillId="32" borderId="64" xfId="59" applyNumberFormat="1" applyFont="1" applyFill="1" applyBorder="1" applyAlignment="1">
      <alignment horizontal="center" vertical="center"/>
      <protection/>
    </xf>
    <xf numFmtId="49" fontId="2" fillId="33" borderId="54" xfId="59" applyNumberFormat="1" applyFont="1" applyFill="1" applyBorder="1" applyAlignment="1">
      <alignment vertical="center"/>
      <protection/>
    </xf>
    <xf numFmtId="3" fontId="1" fillId="32" borderId="76" xfId="44" applyNumberFormat="1" applyFont="1" applyFill="1" applyBorder="1" applyAlignment="1">
      <alignment horizontal="center" vertical="center"/>
    </xf>
    <xf numFmtId="49" fontId="1" fillId="33" borderId="54" xfId="59" applyNumberFormat="1" applyFont="1" applyFill="1" applyBorder="1" applyAlignment="1">
      <alignment horizontal="center" vertical="center"/>
      <protection/>
    </xf>
    <xf numFmtId="0" fontId="1" fillId="33" borderId="31" xfId="0" applyFont="1" applyFill="1" applyBorder="1" applyAlignment="1">
      <alignment/>
    </xf>
    <xf numFmtId="3" fontId="1" fillId="32" borderId="19" xfId="44" applyNumberFormat="1" applyFont="1" applyFill="1" applyBorder="1" applyAlignment="1">
      <alignment horizontal="center" vertical="center"/>
    </xf>
    <xf numFmtId="0" fontId="2" fillId="32" borderId="76" xfId="59" applyFont="1" applyFill="1" applyBorder="1" applyAlignment="1">
      <alignment horizontal="right" wrapText="1"/>
      <protection/>
    </xf>
    <xf numFmtId="3" fontId="15" fillId="0" borderId="61" xfId="0" applyNumberFormat="1" applyFont="1" applyBorder="1" applyAlignment="1" applyProtection="1">
      <alignment horizontal="center" vertical="center"/>
      <protection locked="0"/>
    </xf>
    <xf numFmtId="3" fontId="15" fillId="0" borderId="53" xfId="0" applyNumberFormat="1" applyFont="1" applyBorder="1" applyAlignment="1" applyProtection="1">
      <alignment horizontal="center" vertical="center"/>
      <protection locked="0"/>
    </xf>
    <xf numFmtId="3" fontId="15" fillId="0" borderId="29" xfId="0" applyNumberFormat="1" applyFont="1" applyBorder="1" applyAlignment="1" applyProtection="1">
      <alignment horizontal="center" vertical="center"/>
      <protection locked="0"/>
    </xf>
    <xf numFmtId="3" fontId="78" fillId="36" borderId="64" xfId="0" applyNumberFormat="1" applyFont="1" applyFill="1" applyBorder="1" applyAlignment="1">
      <alignment horizontal="center"/>
    </xf>
    <xf numFmtId="3" fontId="78" fillId="36" borderId="19" xfId="0" applyNumberFormat="1" applyFont="1" applyFill="1" applyBorder="1" applyAlignment="1">
      <alignment horizontal="center"/>
    </xf>
    <xf numFmtId="3" fontId="78" fillId="36" borderId="29" xfId="0" applyNumberFormat="1" applyFont="1" applyFill="1" applyBorder="1" applyAlignment="1">
      <alignment horizontal="center"/>
    </xf>
    <xf numFmtId="3" fontId="78" fillId="36" borderId="32" xfId="0" applyNumberFormat="1" applyFont="1" applyFill="1" applyBorder="1" applyAlignment="1">
      <alignment horizontal="center"/>
    </xf>
    <xf numFmtId="0" fontId="78" fillId="33" borderId="24" xfId="0" applyFont="1" applyFill="1" applyBorder="1" applyAlignment="1">
      <alignment horizontal="center"/>
    </xf>
    <xf numFmtId="0" fontId="2" fillId="32" borderId="25" xfId="59" applyFont="1" applyFill="1" applyBorder="1" applyAlignment="1">
      <alignment horizontal="center" vertical="top" wrapText="1"/>
      <protection/>
    </xf>
    <xf numFmtId="0" fontId="2" fillId="32" borderId="71" xfId="59" applyFont="1" applyFill="1" applyBorder="1" applyAlignment="1">
      <alignment horizontal="center" wrapText="1"/>
      <protection/>
    </xf>
    <xf numFmtId="0" fontId="2" fillId="0" borderId="77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2" fillId="32" borderId="78" xfId="59" applyFont="1" applyFill="1" applyBorder="1" applyAlignment="1">
      <alignment horizontal="center" wrapText="1"/>
      <protection/>
    </xf>
    <xf numFmtId="0" fontId="2" fillId="32" borderId="79" xfId="59" applyFont="1" applyFill="1" applyBorder="1" applyAlignment="1">
      <alignment horizontal="center" vertical="top" wrapText="1"/>
      <protection/>
    </xf>
    <xf numFmtId="3" fontId="1" fillId="0" borderId="80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49" fontId="1" fillId="0" borderId="61" xfId="59" applyNumberFormat="1" applyFont="1" applyBorder="1" applyAlignment="1">
      <alignment horizontal="center" vertical="center"/>
      <protection/>
    </xf>
    <xf numFmtId="0" fontId="2" fillId="32" borderId="48" xfId="59" applyFont="1" applyFill="1" applyBorder="1" applyAlignment="1">
      <alignment horizontal="center" vertical="center" wrapText="1"/>
      <protection/>
    </xf>
    <xf numFmtId="0" fontId="2" fillId="32" borderId="58" xfId="59" applyFont="1" applyFill="1" applyBorder="1" applyAlignment="1">
      <alignment horizontal="center" vertical="center" wrapText="1"/>
      <protection/>
    </xf>
    <xf numFmtId="3" fontId="2" fillId="32" borderId="73" xfId="59" applyNumberFormat="1" applyFont="1" applyFill="1" applyBorder="1" applyAlignment="1">
      <alignment horizontal="center" vertical="center"/>
      <protection/>
    </xf>
    <xf numFmtId="0" fontId="1" fillId="0" borderId="11" xfId="59" applyFont="1" applyBorder="1" applyAlignment="1">
      <alignment horizontal="left" vertical="center"/>
      <protection/>
    </xf>
    <xf numFmtId="3" fontId="1" fillId="0" borderId="27" xfId="59" applyNumberFormat="1" applyFont="1" applyBorder="1" applyAlignment="1">
      <alignment horizontal="center" vertical="center"/>
      <protection/>
    </xf>
    <xf numFmtId="49" fontId="1" fillId="0" borderId="26" xfId="59" applyNumberFormat="1" applyFont="1" applyBorder="1" applyAlignment="1">
      <alignment horizontal="center" vertical="center"/>
      <protection/>
    </xf>
    <xf numFmtId="0" fontId="2" fillId="32" borderId="29" xfId="59" applyFont="1" applyFill="1" applyBorder="1" applyAlignment="1">
      <alignment horizontal="center" vertical="center" wrapText="1"/>
      <protection/>
    </xf>
    <xf numFmtId="0" fontId="2" fillId="32" borderId="72" xfId="59" applyFont="1" applyFill="1" applyBorder="1" applyAlignment="1">
      <alignment horizontal="center" vertical="center" wrapText="1"/>
      <protection/>
    </xf>
    <xf numFmtId="0" fontId="1" fillId="37" borderId="64" xfId="0" applyFont="1" applyFill="1" applyBorder="1" applyAlignment="1">
      <alignment/>
    </xf>
    <xf numFmtId="0" fontId="1" fillId="37" borderId="21" xfId="0" applyFont="1" applyFill="1" applyBorder="1" applyAlignment="1">
      <alignment/>
    </xf>
    <xf numFmtId="3" fontId="2" fillId="32" borderId="30" xfId="59" applyNumberFormat="1" applyFont="1" applyFill="1" applyBorder="1" applyAlignment="1">
      <alignment horizontal="center" vertical="center"/>
      <protection/>
    </xf>
    <xf numFmtId="0" fontId="1" fillId="37" borderId="76" xfId="0" applyFont="1" applyFill="1" applyBorder="1" applyAlignment="1">
      <alignment/>
    </xf>
    <xf numFmtId="0" fontId="1" fillId="37" borderId="32" xfId="0" applyFont="1" applyFill="1" applyBorder="1" applyAlignment="1">
      <alignment/>
    </xf>
    <xf numFmtId="3" fontId="1" fillId="0" borderId="42" xfId="59" applyNumberFormat="1" applyFont="1" applyBorder="1" applyAlignment="1">
      <alignment horizontal="center" vertical="center"/>
      <protection/>
    </xf>
    <xf numFmtId="3" fontId="1" fillId="0" borderId="42" xfId="59" applyNumberFormat="1" applyFont="1" applyBorder="1" applyAlignment="1">
      <alignment horizontal="center" vertical="center" wrapText="1"/>
      <protection/>
    </xf>
    <xf numFmtId="3" fontId="1" fillId="0" borderId="43" xfId="59" applyNumberFormat="1" applyFont="1" applyBorder="1" applyAlignment="1">
      <alignment horizontal="center" vertical="center"/>
      <protection/>
    </xf>
    <xf numFmtId="3" fontId="2" fillId="32" borderId="82" xfId="59" applyNumberFormat="1" applyFont="1" applyFill="1" applyBorder="1" applyAlignment="1">
      <alignment horizontal="center" vertical="center"/>
      <protection/>
    </xf>
    <xf numFmtId="0" fontId="2" fillId="37" borderId="20" xfId="59" applyFont="1" applyFill="1" applyBorder="1" applyAlignment="1">
      <alignment horizontal="center" vertical="center" wrapText="1"/>
      <protection/>
    </xf>
    <xf numFmtId="49" fontId="1" fillId="0" borderId="61" xfId="59" applyNumberFormat="1" applyFont="1" applyBorder="1" applyAlignment="1">
      <alignment horizontal="center" vertical="center" wrapText="1"/>
      <protection/>
    </xf>
    <xf numFmtId="0" fontId="2" fillId="32" borderId="28" xfId="59" applyFont="1" applyFill="1" applyBorder="1" applyAlignment="1">
      <alignment horizontal="center" vertical="center" wrapText="1"/>
      <protection/>
    </xf>
    <xf numFmtId="0" fontId="1" fillId="38" borderId="59" xfId="59" applyFont="1" applyFill="1" applyBorder="1">
      <alignment/>
      <protection/>
    </xf>
    <xf numFmtId="0" fontId="1" fillId="38" borderId="59" xfId="59" applyFont="1" applyFill="1" applyBorder="1" applyAlignment="1">
      <alignment vertical="center" wrapText="1"/>
      <protection/>
    </xf>
    <xf numFmtId="0" fontId="1" fillId="38" borderId="59" xfId="59" applyFont="1" applyFill="1" applyBorder="1" applyAlignment="1">
      <alignment vertical="center"/>
      <protection/>
    </xf>
    <xf numFmtId="0" fontId="2" fillId="37" borderId="59" xfId="59" applyFont="1" applyFill="1" applyBorder="1" applyAlignment="1">
      <alignment horizontal="center" vertical="center" wrapText="1"/>
      <protection/>
    </xf>
    <xf numFmtId="49" fontId="1" fillId="0" borderId="15" xfId="59" applyNumberFormat="1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left" vertical="center" wrapText="1"/>
      <protection/>
    </xf>
    <xf numFmtId="3" fontId="1" fillId="0" borderId="41" xfId="59" applyNumberFormat="1" applyFont="1" applyBorder="1" applyAlignment="1">
      <alignment horizontal="center" vertical="center"/>
      <protection/>
    </xf>
    <xf numFmtId="0" fontId="2" fillId="0" borderId="25" xfId="59" applyFont="1" applyBorder="1" applyAlignment="1">
      <alignment horizontal="center" vertical="center" wrapText="1"/>
      <protection/>
    </xf>
    <xf numFmtId="0" fontId="2" fillId="0" borderId="48" xfId="59" applyFont="1" applyBorder="1" applyAlignment="1">
      <alignment horizontal="center" vertical="center" wrapText="1"/>
      <protection/>
    </xf>
    <xf numFmtId="3" fontId="2" fillId="0" borderId="73" xfId="59" applyNumberFormat="1" applyFont="1" applyFill="1" applyBorder="1" applyAlignment="1">
      <alignment horizontal="center" vertical="center"/>
      <protection/>
    </xf>
    <xf numFmtId="49" fontId="1" fillId="0" borderId="50" xfId="59" applyNumberFormat="1" applyFont="1" applyBorder="1" applyAlignment="1">
      <alignment horizontal="center" vertical="center"/>
      <protection/>
    </xf>
    <xf numFmtId="3" fontId="1" fillId="0" borderId="13" xfId="59" applyNumberFormat="1" applyFont="1" applyBorder="1" applyAlignment="1">
      <alignment horizontal="center" vertical="center"/>
      <protection/>
    </xf>
    <xf numFmtId="0" fontId="2" fillId="0" borderId="24" xfId="59" applyFont="1" applyBorder="1" applyAlignment="1">
      <alignment horizontal="center" vertical="center" wrapText="1"/>
      <protection/>
    </xf>
    <xf numFmtId="0" fontId="2" fillId="0" borderId="29" xfId="59" applyFont="1" applyBorder="1" applyAlignment="1">
      <alignment horizontal="center" vertical="center" wrapText="1"/>
      <protection/>
    </xf>
    <xf numFmtId="3" fontId="2" fillId="0" borderId="30" xfId="59" applyNumberFormat="1" applyFont="1" applyFill="1" applyBorder="1" applyAlignment="1">
      <alignment horizontal="center" vertical="center"/>
      <protection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32" borderId="18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/>
    </xf>
    <xf numFmtId="0" fontId="13" fillId="0" borderId="0" xfId="0" applyFont="1" applyBorder="1" applyAlignment="1">
      <alignment/>
    </xf>
    <xf numFmtId="0" fontId="36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3" fontId="1" fillId="0" borderId="83" xfId="59" applyNumberFormat="1" applyFont="1" applyFill="1" applyBorder="1" applyAlignment="1">
      <alignment horizontal="center" vertical="center"/>
      <protection/>
    </xf>
    <xf numFmtId="3" fontId="1" fillId="0" borderId="84" xfId="59" applyNumberFormat="1" applyFont="1" applyFill="1" applyBorder="1" applyAlignment="1">
      <alignment horizontal="center" vertical="center"/>
      <protection/>
    </xf>
    <xf numFmtId="3" fontId="1" fillId="0" borderId="81" xfId="59" applyNumberFormat="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84" fillId="0" borderId="0" xfId="0" applyFont="1" applyAlignment="1">
      <alignment horizontal="right"/>
    </xf>
    <xf numFmtId="0" fontId="13" fillId="0" borderId="85" xfId="0" applyFont="1" applyBorder="1" applyAlignment="1">
      <alignment/>
    </xf>
    <xf numFmtId="0" fontId="84" fillId="0" borderId="86" xfId="0" applyFont="1" applyBorder="1" applyAlignment="1">
      <alignment horizontal="right"/>
    </xf>
    <xf numFmtId="0" fontId="13" fillId="36" borderId="70" xfId="0" applyFont="1" applyFill="1" applyBorder="1" applyAlignment="1">
      <alignment/>
    </xf>
    <xf numFmtId="0" fontId="77" fillId="36" borderId="68" xfId="0" applyFont="1" applyFill="1" applyBorder="1" applyAlignment="1">
      <alignment/>
    </xf>
    <xf numFmtId="0" fontId="77" fillId="36" borderId="87" xfId="0" applyFont="1" applyFill="1" applyBorder="1" applyAlignment="1">
      <alignment horizontal="right"/>
    </xf>
    <xf numFmtId="0" fontId="13" fillId="33" borderId="88" xfId="0" applyFont="1" applyFill="1" applyBorder="1" applyAlignment="1">
      <alignment/>
    </xf>
    <xf numFmtId="0" fontId="13" fillId="33" borderId="89" xfId="0" applyFont="1" applyFill="1" applyBorder="1" applyAlignment="1">
      <alignment horizontal="right"/>
    </xf>
    <xf numFmtId="0" fontId="1" fillId="0" borderId="90" xfId="0" applyFont="1" applyBorder="1" applyAlignment="1">
      <alignment/>
    </xf>
    <xf numFmtId="0" fontId="1" fillId="0" borderId="58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13" fillId="0" borderId="66" xfId="0" applyFont="1" applyBorder="1" applyAlignment="1">
      <alignment/>
    </xf>
    <xf numFmtId="0" fontId="13" fillId="36" borderId="66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84" fillId="0" borderId="21" xfId="0" applyFont="1" applyBorder="1" applyAlignment="1">
      <alignment horizontal="right"/>
    </xf>
    <xf numFmtId="14" fontId="77" fillId="36" borderId="20" xfId="0" applyNumberFormat="1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right"/>
    </xf>
    <xf numFmtId="0" fontId="13" fillId="33" borderId="14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right"/>
    </xf>
    <xf numFmtId="0" fontId="1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21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33" borderId="66" xfId="0" applyFont="1" applyFill="1" applyBorder="1" applyAlignment="1">
      <alignment horizontal="right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left"/>
    </xf>
    <xf numFmtId="0" fontId="3" fillId="33" borderId="5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9" xfId="0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36" borderId="49" xfId="0" applyFont="1" applyFill="1" applyBorder="1" applyAlignment="1">
      <alignment horizontal="left"/>
    </xf>
    <xf numFmtId="0" fontId="3" fillId="36" borderId="49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left"/>
    </xf>
    <xf numFmtId="0" fontId="3" fillId="36" borderId="31" xfId="0" applyFont="1" applyFill="1" applyBorder="1" applyAlignment="1">
      <alignment horizontal="center" vertical="center"/>
    </xf>
    <xf numFmtId="0" fontId="3" fillId="36" borderId="59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66" xfId="0" applyFont="1" applyFill="1" applyBorder="1" applyAlignment="1">
      <alignment horizontal="left"/>
    </xf>
    <xf numFmtId="0" fontId="3" fillId="36" borderId="18" xfId="0" applyFont="1" applyFill="1" applyBorder="1" applyAlignment="1">
      <alignment horizontal="center" vertical="center"/>
    </xf>
    <xf numFmtId="0" fontId="3" fillId="36" borderId="34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wrapText="1"/>
    </xf>
    <xf numFmtId="0" fontId="3" fillId="36" borderId="66" xfId="0" applyFont="1" applyFill="1" applyBorder="1" applyAlignment="1">
      <alignment horizontal="center" vertical="center" wrapText="1"/>
    </xf>
    <xf numFmtId="0" fontId="87" fillId="33" borderId="0" xfId="0" applyFont="1" applyFill="1" applyBorder="1" applyAlignment="1">
      <alignment/>
    </xf>
    <xf numFmtId="195" fontId="14" fillId="32" borderId="20" xfId="0" applyNumberFormat="1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center" vertical="center" wrapText="1"/>
    </xf>
    <xf numFmtId="3" fontId="14" fillId="32" borderId="48" xfId="0" applyNumberFormat="1" applyFont="1" applyFill="1" applyBorder="1" applyAlignment="1">
      <alignment horizontal="center" vertical="center" wrapText="1"/>
    </xf>
    <xf numFmtId="0" fontId="14" fillId="32" borderId="73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6" fillId="39" borderId="58" xfId="0" applyFont="1" applyFill="1" applyBorder="1" applyAlignment="1">
      <alignment horizontal="center" vertical="center" wrapText="1"/>
    </xf>
    <xf numFmtId="0" fontId="36" fillId="39" borderId="73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3" fontId="1" fillId="32" borderId="32" xfId="0" applyNumberFormat="1" applyFont="1" applyFill="1" applyBorder="1" applyAlignment="1">
      <alignment/>
    </xf>
    <xf numFmtId="3" fontId="1" fillId="32" borderId="66" xfId="0" applyNumberFormat="1" applyFont="1" applyFill="1" applyBorder="1" applyAlignment="1">
      <alignment/>
    </xf>
    <xf numFmtId="0" fontId="1" fillId="0" borderId="70" xfId="0" applyFont="1" applyFill="1" applyBorder="1" applyAlignment="1">
      <alignment horizontal="center" vertical="center"/>
    </xf>
    <xf numFmtId="3" fontId="1" fillId="32" borderId="32" xfId="0" applyNumberFormat="1" applyFont="1" applyFill="1" applyBorder="1" applyAlignment="1">
      <alignment horizontal="right" vertical="center"/>
    </xf>
    <xf numFmtId="3" fontId="1" fillId="32" borderId="32" xfId="0" applyNumberFormat="1" applyFont="1" applyFill="1" applyBorder="1" applyAlignment="1">
      <alignment/>
    </xf>
    <xf numFmtId="3" fontId="1" fillId="32" borderId="74" xfId="0" applyNumberFormat="1" applyFont="1" applyFill="1" applyBorder="1" applyAlignment="1">
      <alignment/>
    </xf>
    <xf numFmtId="3" fontId="13" fillId="0" borderId="50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34" fillId="0" borderId="15" xfId="0" applyNumberFormat="1" applyFont="1" applyBorder="1" applyAlignment="1">
      <alignment horizontal="right" vertical="center"/>
    </xf>
    <xf numFmtId="3" fontId="34" fillId="0" borderId="12" xfId="0" applyNumberFormat="1" applyFont="1" applyBorder="1" applyAlignment="1">
      <alignment horizontal="right" vertical="center"/>
    </xf>
    <xf numFmtId="3" fontId="34" fillId="0" borderId="13" xfId="0" applyNumberFormat="1" applyFont="1" applyBorder="1" applyAlignment="1">
      <alignment horizontal="right" vertical="center"/>
    </xf>
    <xf numFmtId="3" fontId="13" fillId="0" borderId="15" xfId="0" applyNumberFormat="1" applyFont="1" applyBorder="1" applyAlignment="1">
      <alignment horizontal="right" vertical="center"/>
    </xf>
    <xf numFmtId="3" fontId="13" fillId="0" borderId="61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34" fillId="0" borderId="22" xfId="0" applyNumberFormat="1" applyFont="1" applyBorder="1" applyAlignment="1">
      <alignment horizontal="right" vertical="center"/>
    </xf>
    <xf numFmtId="3" fontId="34" fillId="0" borderId="10" xfId="0" applyNumberFormat="1" applyFont="1" applyBorder="1" applyAlignment="1">
      <alignment horizontal="right" vertical="center"/>
    </xf>
    <xf numFmtId="3" fontId="34" fillId="0" borderId="44" xfId="0" applyNumberFormat="1" applyFont="1" applyBorder="1" applyAlignment="1">
      <alignment horizontal="right" vertical="center"/>
    </xf>
    <xf numFmtId="3" fontId="13" fillId="0" borderId="22" xfId="0" applyNumberFormat="1" applyFont="1" applyBorder="1" applyAlignment="1">
      <alignment horizontal="right" vertical="center"/>
    </xf>
    <xf numFmtId="3" fontId="36" fillId="0" borderId="61" xfId="0" applyNumberFormat="1" applyFont="1" applyBorder="1" applyAlignment="1">
      <alignment horizontal="right" vertical="center"/>
    </xf>
    <xf numFmtId="3" fontId="36" fillId="0" borderId="10" xfId="0" applyNumberFormat="1" applyFont="1" applyBorder="1" applyAlignment="1">
      <alignment horizontal="right" vertical="center"/>
    </xf>
    <xf numFmtId="3" fontId="36" fillId="0" borderId="44" xfId="0" applyNumberFormat="1" applyFont="1" applyBorder="1" applyAlignment="1">
      <alignment horizontal="right" vertical="center"/>
    </xf>
    <xf numFmtId="3" fontId="39" fillId="34" borderId="22" xfId="0" applyNumberFormat="1" applyFont="1" applyFill="1" applyBorder="1" applyAlignment="1">
      <alignment horizontal="right" vertical="center"/>
    </xf>
    <xf numFmtId="3" fontId="39" fillId="34" borderId="10" xfId="0" applyNumberFormat="1" applyFont="1" applyFill="1" applyBorder="1" applyAlignment="1">
      <alignment horizontal="right" vertical="center"/>
    </xf>
    <xf numFmtId="3" fontId="39" fillId="34" borderId="44" xfId="0" applyNumberFormat="1" applyFont="1" applyFill="1" applyBorder="1" applyAlignment="1">
      <alignment horizontal="right" vertical="center"/>
    </xf>
    <xf numFmtId="3" fontId="36" fillId="34" borderId="22" xfId="0" applyNumberFormat="1" applyFont="1" applyFill="1" applyBorder="1" applyAlignment="1">
      <alignment horizontal="right" vertical="center"/>
    </xf>
    <xf numFmtId="3" fontId="36" fillId="34" borderId="10" xfId="0" applyNumberFormat="1" applyFont="1" applyFill="1" applyBorder="1" applyAlignment="1">
      <alignment horizontal="right" vertical="center"/>
    </xf>
    <xf numFmtId="3" fontId="39" fillId="0" borderId="44" xfId="0" applyNumberFormat="1" applyFont="1" applyBorder="1" applyAlignment="1">
      <alignment horizontal="right" vertical="center"/>
    </xf>
    <xf numFmtId="3" fontId="13" fillId="0" borderId="23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3" fontId="34" fillId="0" borderId="11" xfId="0" applyNumberFormat="1" applyFont="1" applyBorder="1" applyAlignment="1">
      <alignment horizontal="right" vertical="center"/>
    </xf>
    <xf numFmtId="3" fontId="34" fillId="0" borderId="23" xfId="0" applyNumberFormat="1" applyFont="1" applyBorder="1" applyAlignment="1">
      <alignment horizontal="right" vertical="center"/>
    </xf>
    <xf numFmtId="3" fontId="34" fillId="0" borderId="27" xfId="0" applyNumberFormat="1" applyFont="1" applyBorder="1" applyAlignment="1">
      <alignment horizontal="right" vertical="center"/>
    </xf>
    <xf numFmtId="3" fontId="13" fillId="0" borderId="15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34" fillId="0" borderId="15" xfId="0" applyNumberFormat="1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3" fontId="34" fillId="0" borderId="13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34" fillId="0" borderId="22" xfId="0" applyNumberFormat="1" applyFont="1" applyBorder="1" applyAlignment="1">
      <alignment vertical="center"/>
    </xf>
    <xf numFmtId="3" fontId="34" fillId="0" borderId="10" xfId="0" applyNumberFormat="1" applyFont="1" applyBorder="1" applyAlignment="1">
      <alignment vertical="center"/>
    </xf>
    <xf numFmtId="3" fontId="34" fillId="0" borderId="44" xfId="0" applyNumberFormat="1" applyFont="1" applyBorder="1" applyAlignment="1">
      <alignment vertical="center"/>
    </xf>
    <xf numFmtId="3" fontId="36" fillId="0" borderId="22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/>
    </xf>
    <xf numFmtId="3" fontId="36" fillId="0" borderId="42" xfId="0" applyNumberFormat="1" applyFont="1" applyBorder="1" applyAlignment="1">
      <alignment vertical="center"/>
    </xf>
    <xf numFmtId="3" fontId="39" fillId="0" borderId="22" xfId="0" applyNumberFormat="1" applyFont="1" applyBorder="1" applyAlignment="1">
      <alignment vertical="center"/>
    </xf>
    <xf numFmtId="3" fontId="39" fillId="0" borderId="10" xfId="0" applyNumberFormat="1" applyFont="1" applyBorder="1" applyAlignment="1">
      <alignment vertical="center"/>
    </xf>
    <xf numFmtId="3" fontId="39" fillId="0" borderId="44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3" fontId="34" fillId="0" borderId="11" xfId="0" applyNumberFormat="1" applyFont="1" applyBorder="1" applyAlignment="1">
      <alignment vertical="center"/>
    </xf>
    <xf numFmtId="3" fontId="34" fillId="0" borderId="23" xfId="0" applyNumberFormat="1" applyFont="1" applyBorder="1" applyAlignment="1">
      <alignment vertical="center"/>
    </xf>
    <xf numFmtId="3" fontId="34" fillId="0" borderId="27" xfId="0" applyNumberFormat="1" applyFont="1" applyBorder="1" applyAlignment="1">
      <alignment vertical="center"/>
    </xf>
    <xf numFmtId="3" fontId="34" fillId="0" borderId="50" xfId="0" applyNumberFormat="1" applyFont="1" applyBorder="1" applyAlignment="1">
      <alignment horizontal="right" vertical="center"/>
    </xf>
    <xf numFmtId="3" fontId="34" fillId="0" borderId="61" xfId="0" applyNumberFormat="1" applyFont="1" applyBorder="1" applyAlignment="1">
      <alignment horizontal="right" vertical="center"/>
    </xf>
    <xf numFmtId="3" fontId="36" fillId="0" borderId="22" xfId="0" applyNumberFormat="1" applyFont="1" applyBorder="1" applyAlignment="1">
      <alignment horizontal="right" vertical="center"/>
    </xf>
    <xf numFmtId="3" fontId="39" fillId="0" borderId="61" xfId="0" applyNumberFormat="1" applyFont="1" applyBorder="1" applyAlignment="1">
      <alignment horizontal="right" vertical="center"/>
    </xf>
    <xf numFmtId="3" fontId="39" fillId="0" borderId="10" xfId="0" applyNumberFormat="1" applyFont="1" applyBorder="1" applyAlignment="1">
      <alignment horizontal="right" vertical="center"/>
    </xf>
    <xf numFmtId="3" fontId="34" fillId="0" borderId="26" xfId="0" applyNumberFormat="1" applyFont="1" applyBorder="1" applyAlignment="1">
      <alignment horizontal="right" vertical="center"/>
    </xf>
    <xf numFmtId="3" fontId="79" fillId="32" borderId="58" xfId="0" applyNumberFormat="1" applyFont="1" applyFill="1" applyBorder="1" applyAlignment="1">
      <alignment horizontal="center" vertical="center"/>
    </xf>
    <xf numFmtId="3" fontId="78" fillId="32" borderId="58" xfId="0" applyNumberFormat="1" applyFont="1" applyFill="1" applyBorder="1" applyAlignment="1">
      <alignment horizontal="center" vertical="center"/>
    </xf>
    <xf numFmtId="3" fontId="79" fillId="32" borderId="48" xfId="0" applyNumberFormat="1" applyFont="1" applyFill="1" applyBorder="1" applyAlignment="1">
      <alignment horizontal="center" vertical="center"/>
    </xf>
    <xf numFmtId="3" fontId="79" fillId="32" borderId="73" xfId="0" applyNumberFormat="1" applyFont="1" applyFill="1" applyBorder="1" applyAlignment="1">
      <alignment horizontal="center" vertical="center"/>
    </xf>
    <xf numFmtId="3" fontId="13" fillId="33" borderId="50" xfId="0" applyNumberFormat="1" applyFont="1" applyFill="1" applyBorder="1" applyAlignment="1">
      <alignment horizontal="center" vertical="center"/>
    </xf>
    <xf numFmtId="3" fontId="34" fillId="0" borderId="12" xfId="0" applyNumberFormat="1" applyFont="1" applyBorder="1" applyAlignment="1">
      <alignment horizontal="center" vertical="center"/>
    </xf>
    <xf numFmtId="3" fontId="34" fillId="0" borderId="13" xfId="0" applyNumberFormat="1" applyFont="1" applyBorder="1" applyAlignment="1">
      <alignment horizontal="center" vertical="center"/>
    </xf>
    <xf numFmtId="3" fontId="13" fillId="0" borderId="50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36" fillId="33" borderId="28" xfId="0" applyNumberFormat="1" applyFont="1" applyFill="1" applyBorder="1" applyAlignment="1">
      <alignment horizontal="center" vertical="center"/>
    </xf>
    <xf numFmtId="3" fontId="13" fillId="0" borderId="58" xfId="0" applyNumberFormat="1" applyFont="1" applyBorder="1" applyAlignment="1">
      <alignment horizontal="center" vertical="center"/>
    </xf>
    <xf numFmtId="3" fontId="13" fillId="0" borderId="7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3" fontId="36" fillId="0" borderId="29" xfId="0" applyNumberFormat="1" applyFont="1" applyBorder="1" applyAlignment="1">
      <alignment horizontal="center" vertical="center"/>
    </xf>
    <xf numFmtId="3" fontId="36" fillId="0" borderId="24" xfId="0" applyNumberFormat="1" applyFont="1" applyBorder="1" applyAlignment="1">
      <alignment horizontal="center" vertical="center"/>
    </xf>
    <xf numFmtId="3" fontId="36" fillId="0" borderId="29" xfId="0" applyNumberFormat="1" applyFont="1" applyBorder="1" applyAlignment="1">
      <alignment horizontal="center" vertical="center"/>
    </xf>
    <xf numFmtId="3" fontId="36" fillId="0" borderId="3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3" fontId="3" fillId="33" borderId="35" xfId="0" applyNumberFormat="1" applyFont="1" applyFill="1" applyBorder="1" applyAlignment="1">
      <alignment horizontal="center" vertical="center" wrapText="1"/>
    </xf>
    <xf numFmtId="3" fontId="3" fillId="33" borderId="59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/>
    </xf>
    <xf numFmtId="3" fontId="3" fillId="0" borderId="7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0" fontId="2" fillId="36" borderId="92" xfId="0" applyFont="1" applyFill="1" applyBorder="1" applyAlignment="1">
      <alignment horizontal="center" wrapText="1"/>
    </xf>
    <xf numFmtId="0" fontId="2" fillId="36" borderId="93" xfId="0" applyFont="1" applyFill="1" applyBorder="1" applyAlignment="1">
      <alignment horizontal="center" wrapText="1"/>
    </xf>
    <xf numFmtId="3" fontId="3" fillId="0" borderId="5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201" fontId="3" fillId="36" borderId="37" xfId="63" applyNumberFormat="1" applyFont="1" applyFill="1" applyBorder="1" applyAlignment="1">
      <alignment horizontal="center" vertical="center"/>
    </xf>
    <xf numFmtId="201" fontId="3" fillId="36" borderId="94" xfId="63" applyNumberFormat="1" applyFont="1" applyFill="1" applyBorder="1" applyAlignment="1">
      <alignment horizontal="center" vertical="center"/>
    </xf>
    <xf numFmtId="9" fontId="3" fillId="33" borderId="89" xfId="63" applyFont="1" applyFill="1" applyBorder="1" applyAlignment="1">
      <alignment/>
    </xf>
    <xf numFmtId="9" fontId="3" fillId="33" borderId="95" xfId="63" applyFont="1" applyFill="1" applyBorder="1" applyAlignment="1">
      <alignment/>
    </xf>
    <xf numFmtId="3" fontId="3" fillId="0" borderId="58" xfId="0" applyNumberFormat="1" applyFont="1" applyBorder="1" applyAlignment="1">
      <alignment horizontal="center" vertical="center"/>
    </xf>
    <xf numFmtId="0" fontId="84" fillId="32" borderId="72" xfId="60" applyFont="1" applyFill="1" applyBorder="1" applyAlignment="1">
      <alignment horizontal="center" vertical="center" wrapText="1"/>
      <protection/>
    </xf>
    <xf numFmtId="0" fontId="84" fillId="32" borderId="70" xfId="60" applyFont="1" applyFill="1" applyBorder="1" applyAlignment="1">
      <alignment horizontal="center" vertical="center" wrapText="1"/>
      <protection/>
    </xf>
    <xf numFmtId="0" fontId="2" fillId="32" borderId="32" xfId="59" applyFont="1" applyFill="1" applyBorder="1" applyAlignment="1">
      <alignment horizontal="right" wrapText="1"/>
      <protection/>
    </xf>
    <xf numFmtId="0" fontId="15" fillId="0" borderId="48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5" fillId="0" borderId="0" xfId="0" applyFont="1" applyAlignment="1">
      <alignment horizontal="right"/>
    </xf>
    <xf numFmtId="49" fontId="2" fillId="32" borderId="37" xfId="0" applyNumberFormat="1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left" vertical="center"/>
    </xf>
    <xf numFmtId="3" fontId="15" fillId="0" borderId="37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left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44" xfId="0" applyNumberFormat="1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left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>
      <alignment horizontal="center" vertical="center"/>
    </xf>
    <xf numFmtId="0" fontId="15" fillId="0" borderId="48" xfId="0" applyFont="1" applyBorder="1" applyAlignment="1">
      <alignment horizontal="right" vertical="center"/>
    </xf>
    <xf numFmtId="3" fontId="15" fillId="0" borderId="48" xfId="0" applyNumberFormat="1" applyFont="1" applyBorder="1" applyAlignment="1">
      <alignment horizontal="center" vertical="center"/>
    </xf>
    <xf numFmtId="3" fontId="15" fillId="0" borderId="73" xfId="0" applyNumberFormat="1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left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48" xfId="0" applyFont="1" applyBorder="1" applyAlignment="1">
      <alignment horizontal="left" vertical="center"/>
    </xf>
    <xf numFmtId="0" fontId="15" fillId="0" borderId="62" xfId="0" applyFont="1" applyBorder="1" applyAlignment="1">
      <alignment horizontal="left" vertical="center"/>
    </xf>
    <xf numFmtId="3" fontId="15" fillId="0" borderId="62" xfId="0" applyNumberFormat="1" applyFont="1" applyBorder="1" applyAlignment="1">
      <alignment horizontal="center" vertical="center"/>
    </xf>
    <xf numFmtId="3" fontId="15" fillId="0" borderId="67" xfId="0" applyNumberFormat="1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/>
    </xf>
    <xf numFmtId="0" fontId="15" fillId="0" borderId="43" xfId="0" applyFont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right" vertical="center"/>
    </xf>
    <xf numFmtId="3" fontId="15" fillId="0" borderId="66" xfId="0" applyNumberFormat="1" applyFont="1" applyBorder="1" applyAlignment="1" applyProtection="1">
      <alignment horizontal="center" vertical="center"/>
      <protection locked="0"/>
    </xf>
    <xf numFmtId="0" fontId="1" fillId="0" borderId="10" xfId="59" applyFont="1" applyBorder="1" applyAlignment="1">
      <alignment horizontal="left" vertical="center" wrapText="1"/>
      <protection/>
    </xf>
    <xf numFmtId="0" fontId="1" fillId="0" borderId="62" xfId="59" applyFont="1" applyBorder="1" applyAlignment="1">
      <alignment horizontal="left" vertical="center"/>
      <protection/>
    </xf>
    <xf numFmtId="0" fontId="1" fillId="0" borderId="62" xfId="59" applyFont="1" applyBorder="1" applyAlignment="1">
      <alignment horizontal="left" vertical="center" wrapText="1"/>
      <protection/>
    </xf>
    <xf numFmtId="0" fontId="2" fillId="33" borderId="51" xfId="59" applyFont="1" applyFill="1" applyBorder="1">
      <alignment/>
      <protection/>
    </xf>
    <xf numFmtId="0" fontId="1" fillId="33" borderId="0" xfId="0" applyFont="1" applyFill="1" applyAlignment="1">
      <alignment/>
    </xf>
    <xf numFmtId="0" fontId="1" fillId="0" borderId="63" xfId="59" applyFont="1" applyBorder="1" applyAlignment="1">
      <alignment horizontal="left" vertical="center" wrapText="1"/>
      <protection/>
    </xf>
    <xf numFmtId="0" fontId="1" fillId="0" borderId="11" xfId="59" applyFont="1" applyBorder="1" applyAlignment="1">
      <alignment horizontal="left" vertical="center" wrapText="1"/>
      <protection/>
    </xf>
    <xf numFmtId="0" fontId="2" fillId="32" borderId="0" xfId="59" applyFont="1" applyFill="1" applyAlignment="1">
      <alignment horizontal="right" wrapText="1"/>
      <protection/>
    </xf>
    <xf numFmtId="3" fontId="1" fillId="3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36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13" fillId="0" borderId="50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3" fontId="13" fillId="0" borderId="27" xfId="0" applyNumberFormat="1" applyFont="1" applyBorder="1" applyAlignment="1">
      <alignment vertical="center"/>
    </xf>
    <xf numFmtId="203" fontId="1" fillId="0" borderId="1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195" fontId="5" fillId="32" borderId="71" xfId="0" applyNumberFormat="1" applyFont="1" applyFill="1" applyBorder="1" applyAlignment="1">
      <alignment horizontal="center" vertical="center" wrapText="1"/>
    </xf>
    <xf numFmtId="195" fontId="5" fillId="32" borderId="25" xfId="0" applyNumberFormat="1" applyFont="1" applyFill="1" applyBorder="1" applyAlignment="1">
      <alignment horizontal="center" vertical="center" wrapText="1"/>
    </xf>
    <xf numFmtId="0" fontId="5" fillId="32" borderId="47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96" xfId="0" applyFont="1" applyFill="1" applyBorder="1" applyAlignment="1">
      <alignment horizontal="center" vertical="center" wrapText="1"/>
    </xf>
    <xf numFmtId="0" fontId="5" fillId="32" borderId="73" xfId="0" applyFont="1" applyFill="1" applyBorder="1" applyAlignment="1">
      <alignment horizontal="center" vertical="center" wrapText="1"/>
    </xf>
    <xf numFmtId="3" fontId="5" fillId="32" borderId="47" xfId="0" applyNumberFormat="1" applyFont="1" applyFill="1" applyBorder="1" applyAlignment="1">
      <alignment horizontal="center" vertical="center" wrapText="1"/>
    </xf>
    <xf numFmtId="3" fontId="5" fillId="32" borderId="48" xfId="0" applyNumberFormat="1" applyFont="1" applyFill="1" applyBorder="1" applyAlignment="1">
      <alignment horizontal="center" vertical="center" wrapText="1"/>
    </xf>
    <xf numFmtId="0" fontId="5" fillId="32" borderId="8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32" borderId="39" xfId="0" applyFont="1" applyFill="1" applyBorder="1" applyAlignment="1">
      <alignment horizontal="center" vertical="center" wrapText="1"/>
    </xf>
    <xf numFmtId="0" fontId="32" fillId="32" borderId="23" xfId="0" applyFont="1" applyFill="1" applyBorder="1" applyAlignment="1">
      <alignment horizontal="center" vertical="center"/>
    </xf>
    <xf numFmtId="0" fontId="16" fillId="32" borderId="37" xfId="0" applyFont="1" applyFill="1" applyBorder="1" applyAlignment="1">
      <alignment horizontal="center" vertical="center" wrapText="1"/>
    </xf>
    <xf numFmtId="0" fontId="32" fillId="32" borderId="11" xfId="0" applyFont="1" applyFill="1" applyBorder="1" applyAlignment="1">
      <alignment horizontal="center" vertical="center"/>
    </xf>
    <xf numFmtId="0" fontId="16" fillId="32" borderId="40" xfId="0" applyFont="1" applyFill="1" applyBorder="1" applyAlignment="1">
      <alignment horizontal="center" vertical="center" wrapText="1"/>
    </xf>
    <xf numFmtId="0" fontId="16" fillId="32" borderId="27" xfId="0" applyFont="1" applyFill="1" applyBorder="1" applyAlignment="1">
      <alignment horizontal="center" vertical="center" wrapText="1"/>
    </xf>
    <xf numFmtId="0" fontId="16" fillId="32" borderId="71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74" xfId="0" applyFont="1" applyFill="1" applyBorder="1" applyAlignment="1">
      <alignment horizontal="center" vertical="center" wrapText="1"/>
    </xf>
    <xf numFmtId="0" fontId="16" fillId="32" borderId="66" xfId="0" applyFont="1" applyFill="1" applyBorder="1" applyAlignment="1">
      <alignment horizontal="center" vertical="center" wrapText="1"/>
    </xf>
    <xf numFmtId="0" fontId="2" fillId="32" borderId="77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60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7" fillId="0" borderId="0" xfId="0" applyFont="1" applyAlignment="1">
      <alignment horizontal="right"/>
    </xf>
    <xf numFmtId="0" fontId="88" fillId="0" borderId="0" xfId="0" applyFont="1" applyAlignment="1">
      <alignment horizontal="center"/>
    </xf>
    <xf numFmtId="0" fontId="77" fillId="36" borderId="97" xfId="0" applyFont="1" applyFill="1" applyBorder="1" applyAlignment="1">
      <alignment horizontal="right"/>
    </xf>
    <xf numFmtId="0" fontId="77" fillId="36" borderId="86" xfId="0" applyFont="1" applyFill="1" applyBorder="1" applyAlignment="1">
      <alignment horizontal="right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5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98" xfId="0" applyFont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36" borderId="59" xfId="0" applyFont="1" applyFill="1" applyBorder="1" applyAlignment="1">
      <alignment horizontal="left" vertical="center"/>
    </xf>
    <xf numFmtId="0" fontId="3" fillId="36" borderId="20" xfId="0" applyFont="1" applyFill="1" applyBorder="1" applyAlignment="1">
      <alignment horizontal="left" vertical="center"/>
    </xf>
    <xf numFmtId="0" fontId="3" fillId="0" borderId="99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36" borderId="56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3" fillId="0" borderId="100" xfId="0" applyFont="1" applyBorder="1" applyAlignment="1">
      <alignment horizontal="left" vertical="center"/>
    </xf>
    <xf numFmtId="0" fontId="77" fillId="33" borderId="0" xfId="0" applyFont="1" applyFill="1" applyBorder="1" applyAlignment="1">
      <alignment horizontal="left" wrapText="1"/>
    </xf>
    <xf numFmtId="0" fontId="18" fillId="0" borderId="0" xfId="0" applyFont="1" applyAlignment="1">
      <alignment horizontal="left"/>
    </xf>
    <xf numFmtId="0" fontId="5" fillId="32" borderId="96" xfId="0" applyFont="1" applyFill="1" applyBorder="1" applyAlignment="1">
      <alignment horizontal="center" vertical="center"/>
    </xf>
    <xf numFmtId="0" fontId="5" fillId="32" borderId="73" xfId="0" applyFont="1" applyFill="1" applyBorder="1" applyAlignment="1">
      <alignment horizontal="center" vertical="center"/>
    </xf>
    <xf numFmtId="0" fontId="5" fillId="32" borderId="76" xfId="0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center" vertical="center"/>
    </xf>
    <xf numFmtId="0" fontId="5" fillId="32" borderId="74" xfId="0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center" vertical="center" wrapText="1"/>
    </xf>
    <xf numFmtId="0" fontId="5" fillId="32" borderId="66" xfId="0" applyFont="1" applyFill="1" applyBorder="1" applyAlignment="1">
      <alignment horizontal="center" vertical="center" wrapText="1"/>
    </xf>
    <xf numFmtId="195" fontId="5" fillId="32" borderId="100" xfId="0" applyNumberFormat="1" applyFont="1" applyFill="1" applyBorder="1" applyAlignment="1">
      <alignment horizontal="center" vertical="center" wrapText="1"/>
    </xf>
    <xf numFmtId="195" fontId="5" fillId="32" borderId="59" xfId="0" applyNumberFormat="1" applyFont="1" applyFill="1" applyBorder="1" applyAlignment="1">
      <alignment horizontal="center" vertical="center" wrapText="1"/>
    </xf>
    <xf numFmtId="195" fontId="5" fillId="32" borderId="20" xfId="0" applyNumberFormat="1" applyFont="1" applyFill="1" applyBorder="1" applyAlignment="1">
      <alignment horizontal="center" vertical="center" wrapText="1"/>
    </xf>
    <xf numFmtId="0" fontId="16" fillId="32" borderId="101" xfId="0" applyFont="1" applyFill="1" applyBorder="1" applyAlignment="1">
      <alignment horizontal="center" vertical="center" wrapText="1"/>
    </xf>
    <xf numFmtId="0" fontId="16" fillId="32" borderId="102" xfId="0" applyFont="1" applyFill="1" applyBorder="1" applyAlignment="1">
      <alignment horizontal="center" vertical="center" wrapText="1"/>
    </xf>
    <xf numFmtId="0" fontId="16" fillId="32" borderId="7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2" borderId="39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101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1" fillId="32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2" fillId="32" borderId="99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2" fontId="2" fillId="32" borderId="74" xfId="0" applyNumberFormat="1" applyFont="1" applyFill="1" applyBorder="1" applyAlignment="1">
      <alignment horizontal="center" vertical="center" wrapText="1"/>
    </xf>
    <xf numFmtId="2" fontId="2" fillId="32" borderId="46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2" fontId="2" fillId="32" borderId="31" xfId="0" applyNumberFormat="1" applyFont="1" applyFill="1" applyBorder="1" applyAlignment="1">
      <alignment horizontal="center" vertical="center" wrapText="1"/>
    </xf>
    <xf numFmtId="0" fontId="2" fillId="32" borderId="98" xfId="0" applyFont="1" applyFill="1" applyBorder="1" applyAlignment="1">
      <alignment horizontal="center" vertical="center" wrapText="1"/>
    </xf>
    <xf numFmtId="0" fontId="2" fillId="32" borderId="10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32" borderId="40" xfId="59" applyFont="1" applyFill="1" applyBorder="1" applyAlignment="1">
      <alignment horizontal="center" vertical="center" wrapText="1"/>
      <protection/>
    </xf>
    <xf numFmtId="0" fontId="2" fillId="32" borderId="27" xfId="59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32" borderId="60" xfId="59" applyFont="1" applyFill="1" applyBorder="1" applyAlignment="1">
      <alignment horizontal="center" vertical="center" wrapText="1"/>
      <protection/>
    </xf>
    <xf numFmtId="0" fontId="2" fillId="32" borderId="26" xfId="59" applyFont="1" applyFill="1" applyBorder="1" applyAlignment="1">
      <alignment horizontal="center" vertical="center" wrapText="1"/>
      <protection/>
    </xf>
    <xf numFmtId="0" fontId="2" fillId="32" borderId="47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32" borderId="87" xfId="0" applyFont="1" applyFill="1" applyBorder="1" applyAlignment="1">
      <alignment horizontal="center" vertical="center" wrapText="1"/>
    </xf>
    <xf numFmtId="0" fontId="2" fillId="32" borderId="58" xfId="0" applyFont="1" applyFill="1" applyBorder="1" applyAlignment="1">
      <alignment horizontal="center" vertical="center" wrapText="1"/>
    </xf>
    <xf numFmtId="0" fontId="2" fillId="32" borderId="83" xfId="59" applyFont="1" applyFill="1" applyBorder="1" applyAlignment="1">
      <alignment horizontal="center" vertical="center" wrapText="1"/>
      <protection/>
    </xf>
    <xf numFmtId="0" fontId="2" fillId="32" borderId="81" xfId="59" applyFont="1" applyFill="1" applyBorder="1" applyAlignment="1">
      <alignment horizontal="center" vertical="center" wrapText="1"/>
      <protection/>
    </xf>
    <xf numFmtId="0" fontId="2" fillId="32" borderId="39" xfId="59" applyFont="1" applyFill="1" applyBorder="1" applyAlignment="1">
      <alignment horizontal="center" vertical="center" wrapText="1"/>
      <protection/>
    </xf>
    <xf numFmtId="0" fontId="2" fillId="32" borderId="23" xfId="59" applyFont="1" applyFill="1" applyBorder="1" applyAlignment="1">
      <alignment horizontal="center" vertical="center" wrapText="1"/>
      <protection/>
    </xf>
    <xf numFmtId="0" fontId="2" fillId="32" borderId="96" xfId="0" applyFont="1" applyFill="1" applyBorder="1" applyAlignment="1">
      <alignment horizontal="center" vertical="center" wrapText="1"/>
    </xf>
    <xf numFmtId="0" fontId="2" fillId="32" borderId="73" xfId="0" applyFont="1" applyFill="1" applyBorder="1" applyAlignment="1">
      <alignment horizontal="center" vertical="center" wrapText="1"/>
    </xf>
    <xf numFmtId="0" fontId="82" fillId="0" borderId="0" xfId="60" applyFont="1" applyAlignment="1">
      <alignment horizontal="center" vertical="center" wrapText="1"/>
      <protection/>
    </xf>
    <xf numFmtId="0" fontId="88" fillId="0" borderId="0" xfId="60" applyFont="1" applyAlignment="1">
      <alignment horizontal="center" vertical="center" wrapText="1"/>
      <protection/>
    </xf>
    <xf numFmtId="3" fontId="84" fillId="32" borderId="64" xfId="60" applyNumberFormat="1" applyFont="1" applyFill="1" applyBorder="1" applyAlignment="1">
      <alignment horizontal="center" vertical="center"/>
      <protection/>
    </xf>
    <xf numFmtId="3" fontId="84" fillId="32" borderId="28" xfId="60" applyNumberFormat="1" applyFont="1" applyFill="1" applyBorder="1" applyAlignment="1">
      <alignment horizontal="center" vertical="center"/>
      <protection/>
    </xf>
    <xf numFmtId="0" fontId="84" fillId="32" borderId="71" xfId="60" applyFont="1" applyFill="1" applyBorder="1" applyAlignment="1">
      <alignment horizontal="center" vertical="center" wrapText="1"/>
      <protection/>
    </xf>
    <xf numFmtId="0" fontId="84" fillId="32" borderId="25" xfId="60" applyFont="1" applyFill="1" applyBorder="1" applyAlignment="1">
      <alignment horizontal="center" vertical="center" wrapText="1"/>
      <protection/>
    </xf>
    <xf numFmtId="0" fontId="84" fillId="32" borderId="47" xfId="60" applyFont="1" applyFill="1" applyBorder="1" applyAlignment="1">
      <alignment horizontal="center" vertical="center" wrapText="1"/>
      <protection/>
    </xf>
    <xf numFmtId="0" fontId="84" fillId="32" borderId="48" xfId="60" applyFont="1" applyFill="1" applyBorder="1" applyAlignment="1">
      <alignment horizontal="center" vertical="center" wrapText="1"/>
      <protection/>
    </xf>
    <xf numFmtId="0" fontId="1" fillId="32" borderId="71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87" xfId="0" applyFont="1" applyFill="1" applyBorder="1" applyAlignment="1">
      <alignment horizontal="center" vertical="center" wrapText="1"/>
    </xf>
    <xf numFmtId="0" fontId="1" fillId="32" borderId="58" xfId="0" applyFont="1" applyFill="1" applyBorder="1" applyAlignment="1">
      <alignment horizontal="center" vertical="center" wrapText="1"/>
    </xf>
    <xf numFmtId="0" fontId="1" fillId="32" borderId="76" xfId="0" applyFont="1" applyFill="1" applyBorder="1" applyAlignment="1">
      <alignment horizontal="center" vertical="center" wrapText="1"/>
    </xf>
    <xf numFmtId="0" fontId="1" fillId="32" borderId="64" xfId="0" applyFont="1" applyFill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2" borderId="64" xfId="0" applyFont="1" applyFill="1" applyBorder="1" applyAlignment="1">
      <alignment horizontal="right" vertical="center" wrapText="1"/>
    </xf>
    <xf numFmtId="0" fontId="2" fillId="32" borderId="28" xfId="0" applyFont="1" applyFill="1" applyBorder="1" applyAlignment="1">
      <alignment horizontal="right" vertical="center" wrapText="1"/>
    </xf>
    <xf numFmtId="0" fontId="1" fillId="32" borderId="47" xfId="0" applyFont="1" applyFill="1" applyBorder="1" applyAlignment="1">
      <alignment horizontal="center" vertical="center" wrapText="1"/>
    </xf>
    <xf numFmtId="0" fontId="1" fillId="32" borderId="48" xfId="0" applyFont="1" applyFill="1" applyBorder="1" applyAlignment="1">
      <alignment horizontal="center" vertical="center" wrapText="1"/>
    </xf>
    <xf numFmtId="0" fontId="1" fillId="32" borderId="74" xfId="0" applyFont="1" applyFill="1" applyBorder="1" applyAlignment="1">
      <alignment horizontal="center" vertical="center" wrapText="1"/>
    </xf>
    <xf numFmtId="0" fontId="1" fillId="32" borderId="6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2" borderId="98" xfId="0" applyFont="1" applyFill="1" applyBorder="1" applyAlignment="1">
      <alignment horizontal="right" vertical="center" wrapText="1"/>
    </xf>
    <xf numFmtId="0" fontId="2" fillId="32" borderId="60" xfId="0" applyFont="1" applyFill="1" applyBorder="1" applyAlignment="1">
      <alignment horizontal="right" vertical="center" wrapText="1"/>
    </xf>
    <xf numFmtId="0" fontId="2" fillId="32" borderId="56" xfId="0" applyFont="1" applyFill="1" applyBorder="1" applyAlignment="1">
      <alignment horizontal="right" vertical="center" wrapText="1"/>
    </xf>
    <xf numFmtId="0" fontId="2" fillId="32" borderId="26" xfId="0" applyFont="1" applyFill="1" applyBorder="1" applyAlignment="1">
      <alignment horizontal="right" vertical="center" wrapText="1"/>
    </xf>
    <xf numFmtId="0" fontId="2" fillId="32" borderId="37" xfId="59" applyFont="1" applyFill="1" applyBorder="1" applyAlignment="1">
      <alignment horizontal="center" vertical="center" wrapText="1"/>
      <protection/>
    </xf>
    <xf numFmtId="0" fontId="2" fillId="32" borderId="11" xfId="59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37" borderId="31" xfId="59" applyFont="1" applyFill="1" applyBorder="1" applyAlignment="1">
      <alignment horizontal="center" vertical="center" wrapText="1"/>
      <protection/>
    </xf>
    <xf numFmtId="0" fontId="2" fillId="37" borderId="0" xfId="59" applyFont="1" applyFill="1" applyBorder="1" applyAlignment="1">
      <alignment horizontal="center" vertical="center" wrapText="1"/>
      <protection/>
    </xf>
    <xf numFmtId="0" fontId="2" fillId="38" borderId="100" xfId="59" applyFont="1" applyFill="1" applyBorder="1" applyAlignment="1">
      <alignment horizontal="center" vertical="center" wrapText="1"/>
      <protection/>
    </xf>
    <xf numFmtId="0" fontId="2" fillId="38" borderId="59" xfId="59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21" fillId="32" borderId="62" xfId="0" applyFont="1" applyFill="1" applyBorder="1" applyAlignment="1">
      <alignment horizontal="center" vertical="center" wrapText="1"/>
    </xf>
    <xf numFmtId="0" fontId="21" fillId="32" borderId="48" xfId="0" applyFont="1" applyFill="1" applyBorder="1" applyAlignment="1">
      <alignment horizontal="center" vertical="center" wrapText="1"/>
    </xf>
    <xf numFmtId="0" fontId="21" fillId="32" borderId="67" xfId="0" applyFont="1" applyFill="1" applyBorder="1" applyAlignment="1">
      <alignment horizontal="center" vertical="center" wrapText="1"/>
    </xf>
    <xf numFmtId="0" fontId="21" fillId="32" borderId="73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1" fillId="32" borderId="65" xfId="0" applyFont="1" applyFill="1" applyBorder="1" applyAlignment="1">
      <alignment horizontal="center" vertical="center" wrapText="1"/>
    </xf>
    <xf numFmtId="0" fontId="21" fillId="32" borderId="58" xfId="0" applyFont="1" applyFill="1" applyBorder="1" applyAlignment="1">
      <alignment horizontal="center" vertical="center" wrapText="1"/>
    </xf>
    <xf numFmtId="0" fontId="21" fillId="32" borderId="35" xfId="0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center" vertical="center" wrapText="1"/>
    </xf>
    <xf numFmtId="0" fontId="17" fillId="32" borderId="18" xfId="0" applyFont="1" applyFill="1" applyBorder="1" applyAlignment="1">
      <alignment horizontal="center" vertical="center" wrapText="1"/>
    </xf>
    <xf numFmtId="0" fontId="18" fillId="32" borderId="60" xfId="0" applyFont="1" applyFill="1" applyBorder="1" applyAlignment="1">
      <alignment horizontal="center" vertical="center"/>
    </xf>
    <xf numFmtId="0" fontId="18" fillId="32" borderId="37" xfId="0" applyFont="1" applyFill="1" applyBorder="1" applyAlignment="1">
      <alignment horizontal="center" vertical="center"/>
    </xf>
    <xf numFmtId="0" fontId="18" fillId="32" borderId="40" xfId="0" applyFont="1" applyFill="1" applyBorder="1" applyAlignment="1">
      <alignment horizontal="center" vertical="center"/>
    </xf>
    <xf numFmtId="0" fontId="17" fillId="32" borderId="39" xfId="0" applyFont="1" applyFill="1" applyBorder="1" applyAlignment="1">
      <alignment horizontal="center" vertical="center" wrapText="1"/>
    </xf>
    <xf numFmtId="0" fontId="17" fillId="32" borderId="37" xfId="0" applyFont="1" applyFill="1" applyBorder="1" applyAlignment="1">
      <alignment horizontal="center" vertical="center" wrapText="1"/>
    </xf>
    <xf numFmtId="0" fontId="17" fillId="32" borderId="40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17" fillId="32" borderId="3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3" fillId="39" borderId="99" xfId="0" applyFont="1" applyFill="1" applyBorder="1" applyAlignment="1">
      <alignment horizontal="center" vertical="center" wrapText="1"/>
    </xf>
    <xf numFmtId="0" fontId="13" fillId="39" borderId="74" xfId="0" applyFont="1" applyFill="1" applyBorder="1" applyAlignment="1">
      <alignment horizontal="center" vertical="center" wrapText="1"/>
    </xf>
    <xf numFmtId="0" fontId="13" fillId="39" borderId="38" xfId="0" applyFont="1" applyFill="1" applyBorder="1" applyAlignment="1">
      <alignment horizontal="center" vertical="center" wrapText="1"/>
    </xf>
    <xf numFmtId="0" fontId="13" fillId="39" borderId="66" xfId="0" applyFont="1" applyFill="1" applyBorder="1" applyAlignment="1">
      <alignment horizontal="center" vertical="center" wrapText="1"/>
    </xf>
    <xf numFmtId="0" fontId="36" fillId="39" borderId="64" xfId="0" applyFont="1" applyFill="1" applyBorder="1" applyAlignment="1">
      <alignment horizontal="center" vertical="center" wrapText="1"/>
    </xf>
    <xf numFmtId="0" fontId="36" fillId="39" borderId="32" xfId="0" applyFont="1" applyFill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7" fillId="32" borderId="35" xfId="0" applyFont="1" applyFill="1" applyBorder="1" applyAlignment="1">
      <alignment horizontal="center" vertical="center" wrapText="1"/>
    </xf>
    <xf numFmtId="0" fontId="17" fillId="32" borderId="98" xfId="0" applyFont="1" applyFill="1" applyBorder="1" applyAlignment="1">
      <alignment horizontal="center" vertical="center" wrapText="1"/>
    </xf>
    <xf numFmtId="0" fontId="17" fillId="32" borderId="102" xfId="0" applyFont="1" applyFill="1" applyBorder="1" applyAlignment="1">
      <alignment horizontal="center" vertical="center" wrapText="1"/>
    </xf>
    <xf numFmtId="0" fontId="17" fillId="32" borderId="77" xfId="0" applyFont="1" applyFill="1" applyBorder="1" applyAlignment="1">
      <alignment horizontal="center" vertical="center" wrapText="1"/>
    </xf>
    <xf numFmtId="0" fontId="17" fillId="32" borderId="23" xfId="0" applyFont="1" applyFill="1" applyBorder="1" applyAlignment="1">
      <alignment horizontal="center" vertical="center" wrapText="1"/>
    </xf>
    <xf numFmtId="0" fontId="17" fillId="32" borderId="101" xfId="0" applyFont="1" applyFill="1" applyBorder="1" applyAlignment="1">
      <alignment horizontal="center" vertical="center" wrapText="1"/>
    </xf>
    <xf numFmtId="0" fontId="2" fillId="32" borderId="103" xfId="0" applyFont="1" applyFill="1" applyBorder="1" applyAlignment="1">
      <alignment horizontal="center" wrapText="1" shrinkToFit="1"/>
    </xf>
    <xf numFmtId="0" fontId="2" fillId="32" borderId="104" xfId="0" applyFont="1" applyFill="1" applyBorder="1" applyAlignment="1">
      <alignment horizontal="center" wrapText="1" shrinkToFit="1"/>
    </xf>
    <xf numFmtId="0" fontId="2" fillId="32" borderId="87" xfId="0" applyFont="1" applyFill="1" applyBorder="1" applyAlignment="1">
      <alignment horizontal="center" vertical="center" wrapText="1" shrinkToFit="1"/>
    </xf>
    <xf numFmtId="0" fontId="2" fillId="32" borderId="58" xfId="0" applyFont="1" applyFill="1" applyBorder="1" applyAlignment="1">
      <alignment horizontal="center" vertical="center" wrapText="1" shrinkToFit="1"/>
    </xf>
    <xf numFmtId="0" fontId="2" fillId="32" borderId="64" xfId="0" applyFont="1" applyFill="1" applyBorder="1" applyAlignment="1">
      <alignment horizontal="right"/>
    </xf>
    <xf numFmtId="0" fontId="2" fillId="32" borderId="76" xfId="0" applyFont="1" applyFill="1" applyBorder="1" applyAlignment="1">
      <alignment horizontal="right"/>
    </xf>
    <xf numFmtId="0" fontId="2" fillId="32" borderId="32" xfId="0" applyFont="1" applyFill="1" applyBorder="1" applyAlignment="1">
      <alignment horizontal="right"/>
    </xf>
    <xf numFmtId="49" fontId="2" fillId="33" borderId="51" xfId="59" applyNumberFormat="1" applyFont="1" applyFill="1" applyBorder="1" applyAlignment="1">
      <alignment horizontal="left" vertical="center"/>
      <protection/>
    </xf>
    <xf numFmtId="49" fontId="2" fillId="33" borderId="49" xfId="59" applyNumberFormat="1" applyFont="1" applyFill="1" applyBorder="1" applyAlignment="1">
      <alignment horizontal="left" vertical="center"/>
      <protection/>
    </xf>
    <xf numFmtId="0" fontId="2" fillId="32" borderId="64" xfId="59" applyFont="1" applyFill="1" applyBorder="1" applyAlignment="1">
      <alignment horizontal="right" wrapText="1"/>
      <protection/>
    </xf>
    <xf numFmtId="0" fontId="2" fillId="32" borderId="32" xfId="59" applyFont="1" applyFill="1" applyBorder="1" applyAlignment="1">
      <alignment horizontal="right" wrapText="1"/>
      <protection/>
    </xf>
    <xf numFmtId="0" fontId="2" fillId="33" borderId="51" xfId="59" applyFont="1" applyFill="1" applyBorder="1" applyAlignment="1">
      <alignment horizontal="left" vertical="center"/>
      <protection/>
    </xf>
    <xf numFmtId="0" fontId="2" fillId="33" borderId="49" xfId="59" applyFont="1" applyFill="1" applyBorder="1" applyAlignment="1">
      <alignment horizontal="left" vertical="center"/>
      <protection/>
    </xf>
    <xf numFmtId="0" fontId="5" fillId="0" borderId="0" xfId="59" applyFont="1" applyAlignment="1">
      <alignment horizontal="center"/>
      <protection/>
    </xf>
    <xf numFmtId="0" fontId="2" fillId="32" borderId="71" xfId="59" applyFont="1" applyFill="1" applyBorder="1" applyAlignment="1">
      <alignment horizontal="center" vertical="center" wrapText="1"/>
      <protection/>
    </xf>
    <xf numFmtId="0" fontId="2" fillId="32" borderId="25" xfId="59" applyFont="1" applyFill="1" applyBorder="1" applyAlignment="1">
      <alignment horizontal="center" vertical="center" wrapText="1"/>
      <protection/>
    </xf>
    <xf numFmtId="0" fontId="2" fillId="32" borderId="105" xfId="59" applyFont="1" applyFill="1" applyBorder="1" applyAlignment="1">
      <alignment horizontal="center" vertical="center"/>
      <protection/>
    </xf>
    <xf numFmtId="0" fontId="2" fillId="32" borderId="82" xfId="59" applyFont="1" applyFill="1" applyBorder="1" applyAlignment="1">
      <alignment horizontal="center" vertical="center"/>
      <protection/>
    </xf>
    <xf numFmtId="49" fontId="2" fillId="32" borderId="47" xfId="0" applyNumberFormat="1" applyFont="1" applyFill="1" applyBorder="1" applyAlignment="1">
      <alignment horizontal="center" vertical="center" wrapText="1"/>
    </xf>
    <xf numFmtId="49" fontId="2" fillId="32" borderId="48" xfId="0" applyNumberFormat="1" applyFont="1" applyFill="1" applyBorder="1" applyAlignment="1">
      <alignment horizontal="center" vertical="center" wrapText="1"/>
    </xf>
    <xf numFmtId="49" fontId="2" fillId="32" borderId="96" xfId="0" applyNumberFormat="1" applyFont="1" applyFill="1" applyBorder="1" applyAlignment="1">
      <alignment horizontal="center" vertical="center" wrapText="1"/>
    </xf>
    <xf numFmtId="49" fontId="2" fillId="32" borderId="73" xfId="0" applyNumberFormat="1" applyFont="1" applyFill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0" fontId="15" fillId="0" borderId="70" xfId="0" applyFont="1" applyBorder="1" applyAlignment="1" applyProtection="1">
      <alignment horizontal="center" vertical="center" wrapText="1"/>
      <protection locked="0"/>
    </xf>
    <xf numFmtId="0" fontId="15" fillId="0" borderId="48" xfId="0" applyFont="1" applyBorder="1" applyAlignment="1" applyProtection="1">
      <alignment horizontal="center" vertical="center" wrapText="1"/>
      <protection locked="0"/>
    </xf>
    <xf numFmtId="3" fontId="15" fillId="0" borderId="47" xfId="0" applyNumberFormat="1" applyFont="1" applyBorder="1" applyAlignment="1" applyProtection="1">
      <alignment horizontal="center" vertical="center"/>
      <protection locked="0"/>
    </xf>
    <xf numFmtId="3" fontId="15" fillId="0" borderId="70" xfId="0" applyNumberFormat="1" applyFont="1" applyBorder="1" applyAlignment="1" applyProtection="1">
      <alignment horizontal="center" vertical="center"/>
      <protection locked="0"/>
    </xf>
    <xf numFmtId="3" fontId="15" fillId="0" borderId="48" xfId="0" applyNumberFormat="1" applyFont="1" applyBorder="1" applyAlignment="1" applyProtection="1">
      <alignment horizontal="center" vertical="center"/>
      <protection locked="0"/>
    </xf>
    <xf numFmtId="0" fontId="19" fillId="32" borderId="71" xfId="0" applyFont="1" applyFill="1" applyBorder="1" applyAlignment="1">
      <alignment horizontal="center" vertical="center" wrapText="1"/>
    </xf>
    <xf numFmtId="0" fontId="19" fillId="32" borderId="25" xfId="0" applyFont="1" applyFill="1" applyBorder="1" applyAlignment="1">
      <alignment horizontal="center" vertical="center" wrapText="1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49" fontId="2" fillId="32" borderId="69" xfId="0" applyNumberFormat="1" applyFont="1" applyFill="1" applyBorder="1" applyAlignment="1">
      <alignment horizontal="center" vertical="center" wrapText="1"/>
    </xf>
    <xf numFmtId="49" fontId="2" fillId="32" borderId="76" xfId="0" applyNumberFormat="1" applyFont="1" applyFill="1" applyBorder="1" applyAlignment="1">
      <alignment horizontal="center" vertical="center"/>
    </xf>
    <xf numFmtId="49" fontId="2" fillId="32" borderId="28" xfId="0" applyNumberFormat="1" applyFont="1" applyFill="1" applyBorder="1" applyAlignment="1">
      <alignment horizontal="center" vertical="center"/>
    </xf>
    <xf numFmtId="0" fontId="19" fillId="36" borderId="76" xfId="0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 applyProtection="1">
      <alignment horizontal="center" vertical="center" wrapText="1"/>
      <protection/>
    </xf>
    <xf numFmtId="49" fontId="2" fillId="32" borderId="48" xfId="0" applyNumberFormat="1" applyFont="1" applyFill="1" applyBorder="1" applyAlignment="1" applyProtection="1">
      <alignment horizontal="center" vertical="center" wrapText="1"/>
      <protection/>
    </xf>
    <xf numFmtId="49" fontId="2" fillId="32" borderId="96" xfId="0" applyNumberFormat="1" applyFont="1" applyFill="1" applyBorder="1" applyAlignment="1" applyProtection="1">
      <alignment horizontal="center" vertical="center" wrapText="1"/>
      <protection/>
    </xf>
    <xf numFmtId="49" fontId="2" fillId="32" borderId="7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2" fillId="32" borderId="100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74" xfId="0" applyFont="1" applyFill="1" applyBorder="1" applyAlignment="1">
      <alignment horizontal="center" vertical="center" wrapText="1"/>
    </xf>
    <xf numFmtId="0" fontId="2" fillId="32" borderId="66" xfId="0" applyFont="1" applyFill="1" applyBorder="1" applyAlignment="1">
      <alignment horizontal="center" vertical="center" wrapText="1"/>
    </xf>
    <xf numFmtId="49" fontId="2" fillId="32" borderId="87" xfId="0" applyNumberFormat="1" applyFont="1" applyFill="1" applyBorder="1" applyAlignment="1" applyProtection="1">
      <alignment horizontal="center" vertical="center" wrapText="1"/>
      <protection/>
    </xf>
    <xf numFmtId="49" fontId="2" fillId="32" borderId="58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9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9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48"/>
  <sheetViews>
    <sheetView showGridLines="0" view="pageBreakPreview" zoomScale="60" zoomScaleNormal="70" workbookViewId="0" topLeftCell="A1">
      <selection activeCell="F129" sqref="F129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8.75">
      <c r="F1" s="558" t="s">
        <v>719</v>
      </c>
    </row>
    <row r="3" spans="2:6" ht="30" customHeight="1">
      <c r="B3" s="787" t="s">
        <v>775</v>
      </c>
      <c r="C3" s="787"/>
      <c r="D3" s="787"/>
      <c r="E3" s="787"/>
      <c r="F3" s="787"/>
    </row>
    <row r="4" spans="2:6" ht="26.25" customHeight="1" thickBot="1">
      <c r="B4" s="190"/>
      <c r="C4" s="191"/>
      <c r="D4" s="191"/>
      <c r="F4" s="206" t="s">
        <v>514</v>
      </c>
    </row>
    <row r="5" spans="2:6" s="192" customFormat="1" ht="30" customHeight="1">
      <c r="B5" s="788" t="s">
        <v>581</v>
      </c>
      <c r="C5" s="790" t="s">
        <v>589</v>
      </c>
      <c r="D5" s="792" t="s">
        <v>48</v>
      </c>
      <c r="E5" s="794" t="s">
        <v>733</v>
      </c>
      <c r="F5" s="792" t="s">
        <v>899</v>
      </c>
    </row>
    <row r="6" spans="2:7" s="193" customFormat="1" ht="33" customHeight="1" thickBot="1">
      <c r="B6" s="789"/>
      <c r="C6" s="791"/>
      <c r="D6" s="793"/>
      <c r="E6" s="795"/>
      <c r="F6" s="796"/>
      <c r="G6" s="197"/>
    </row>
    <row r="7" spans="2:7" s="194" customFormat="1" ht="34.5" customHeight="1">
      <c r="B7" s="182"/>
      <c r="C7" s="183" t="s">
        <v>105</v>
      </c>
      <c r="D7" s="202"/>
      <c r="E7" s="280"/>
      <c r="F7" s="281"/>
      <c r="G7" s="198"/>
    </row>
    <row r="8" spans="2:7" s="194" customFormat="1" ht="34.5" customHeight="1">
      <c r="B8" s="184">
        <v>0</v>
      </c>
      <c r="C8" s="30" t="s">
        <v>136</v>
      </c>
      <c r="D8" s="203" t="s">
        <v>615</v>
      </c>
      <c r="E8" s="282"/>
      <c r="F8" s="283"/>
      <c r="G8" s="198"/>
    </row>
    <row r="9" spans="2:7" s="194" customFormat="1" ht="34.5" customHeight="1">
      <c r="B9" s="184"/>
      <c r="C9" s="30" t="s">
        <v>511</v>
      </c>
      <c r="D9" s="203" t="s">
        <v>616</v>
      </c>
      <c r="E9" s="282">
        <v>95000</v>
      </c>
      <c r="F9" s="283">
        <v>85000</v>
      </c>
      <c r="G9" s="198"/>
    </row>
    <row r="10" spans="2:7" s="194" customFormat="1" ht="34.5" customHeight="1">
      <c r="B10" s="184">
        <v>1</v>
      </c>
      <c r="C10" s="30" t="s">
        <v>298</v>
      </c>
      <c r="D10" s="203" t="s">
        <v>617</v>
      </c>
      <c r="E10" s="282"/>
      <c r="F10" s="283"/>
      <c r="G10" s="198"/>
    </row>
    <row r="11" spans="2:7" s="194" customFormat="1" ht="34.5" customHeight="1">
      <c r="B11" s="184" t="s">
        <v>299</v>
      </c>
      <c r="C11" s="31" t="s">
        <v>300</v>
      </c>
      <c r="D11" s="203" t="s">
        <v>618</v>
      </c>
      <c r="E11" s="282"/>
      <c r="F11" s="283"/>
      <c r="G11" s="198"/>
    </row>
    <row r="12" spans="2:7" s="194" customFormat="1" ht="34.5" customHeight="1">
      <c r="B12" s="184" t="s">
        <v>301</v>
      </c>
      <c r="C12" s="31" t="s">
        <v>302</v>
      </c>
      <c r="D12" s="203" t="s">
        <v>619</v>
      </c>
      <c r="E12" s="282"/>
      <c r="F12" s="283"/>
      <c r="G12" s="198"/>
    </row>
    <row r="13" spans="2:7" s="194" customFormat="1" ht="34.5" customHeight="1">
      <c r="B13" s="184" t="s">
        <v>303</v>
      </c>
      <c r="C13" s="31" t="s">
        <v>137</v>
      </c>
      <c r="D13" s="203" t="s">
        <v>620</v>
      </c>
      <c r="E13" s="282"/>
      <c r="F13" s="283"/>
      <c r="G13" s="198"/>
    </row>
    <row r="14" spans="2:7" s="194" customFormat="1" ht="34.5" customHeight="1">
      <c r="B14" s="185" t="s">
        <v>304</v>
      </c>
      <c r="C14" s="31" t="s">
        <v>138</v>
      </c>
      <c r="D14" s="203" t="s">
        <v>621</v>
      </c>
      <c r="E14" s="282"/>
      <c r="F14" s="283"/>
      <c r="G14" s="198"/>
    </row>
    <row r="15" spans="2:7" s="194" customFormat="1" ht="34.5" customHeight="1">
      <c r="B15" s="185" t="s">
        <v>305</v>
      </c>
      <c r="C15" s="31" t="s">
        <v>139</v>
      </c>
      <c r="D15" s="203" t="s">
        <v>622</v>
      </c>
      <c r="E15" s="282"/>
      <c r="F15" s="283"/>
      <c r="G15" s="198"/>
    </row>
    <row r="16" spans="2:7" s="194" customFormat="1" ht="34.5" customHeight="1">
      <c r="B16" s="185" t="s">
        <v>306</v>
      </c>
      <c r="C16" s="31" t="s">
        <v>140</v>
      </c>
      <c r="D16" s="203" t="s">
        <v>623</v>
      </c>
      <c r="E16" s="282"/>
      <c r="F16" s="283"/>
      <c r="G16" s="198"/>
    </row>
    <row r="17" spans="2:7" s="194" customFormat="1" ht="34.5" customHeight="1">
      <c r="B17" s="186">
        <v>2</v>
      </c>
      <c r="C17" s="30" t="s">
        <v>307</v>
      </c>
      <c r="D17" s="203" t="s">
        <v>624</v>
      </c>
      <c r="E17" s="282">
        <v>95000</v>
      </c>
      <c r="F17" s="283">
        <v>85000</v>
      </c>
      <c r="G17" s="198"/>
    </row>
    <row r="18" spans="2:7" s="194" customFormat="1" ht="34.5" customHeight="1">
      <c r="B18" s="184" t="s">
        <v>308</v>
      </c>
      <c r="C18" s="31" t="s">
        <v>141</v>
      </c>
      <c r="D18" s="203" t="s">
        <v>625</v>
      </c>
      <c r="E18" s="282"/>
      <c r="F18" s="283"/>
      <c r="G18" s="198"/>
    </row>
    <row r="19" spans="2:7" s="194" customFormat="1" ht="34.5" customHeight="1">
      <c r="B19" s="185" t="s">
        <v>309</v>
      </c>
      <c r="C19" s="31" t="s">
        <v>142</v>
      </c>
      <c r="D19" s="203" t="s">
        <v>626</v>
      </c>
      <c r="E19" s="282"/>
      <c r="F19" s="283"/>
      <c r="G19" s="198"/>
    </row>
    <row r="20" spans="2:7" s="194" customFormat="1" ht="34.5" customHeight="1">
      <c r="B20" s="184" t="s">
        <v>310</v>
      </c>
      <c r="C20" s="31" t="s">
        <v>143</v>
      </c>
      <c r="D20" s="203" t="s">
        <v>627</v>
      </c>
      <c r="E20" s="282">
        <v>95000</v>
      </c>
      <c r="F20" s="283">
        <v>85000</v>
      </c>
      <c r="G20" s="198"/>
    </row>
    <row r="21" spans="2:7" s="194" customFormat="1" ht="34.5" customHeight="1">
      <c r="B21" s="184" t="s">
        <v>311</v>
      </c>
      <c r="C21" s="31" t="s">
        <v>144</v>
      </c>
      <c r="D21" s="203" t="s">
        <v>628</v>
      </c>
      <c r="E21" s="282"/>
      <c r="F21" s="283"/>
      <c r="G21" s="198"/>
    </row>
    <row r="22" spans="2:7" s="194" customFormat="1" ht="34.5" customHeight="1">
      <c r="B22" s="184" t="s">
        <v>312</v>
      </c>
      <c r="C22" s="31" t="s">
        <v>145</v>
      </c>
      <c r="D22" s="203" t="s">
        <v>629</v>
      </c>
      <c r="E22" s="282"/>
      <c r="F22" s="283"/>
      <c r="G22" s="198"/>
    </row>
    <row r="23" spans="2:7" s="194" customFormat="1" ht="34.5" customHeight="1">
      <c r="B23" s="184" t="s">
        <v>313</v>
      </c>
      <c r="C23" s="31" t="s">
        <v>314</v>
      </c>
      <c r="D23" s="203" t="s">
        <v>630</v>
      </c>
      <c r="E23" s="282"/>
      <c r="F23" s="283"/>
      <c r="G23" s="198"/>
    </row>
    <row r="24" spans="2:7" s="194" customFormat="1" ht="34.5" customHeight="1">
      <c r="B24" s="184" t="s">
        <v>315</v>
      </c>
      <c r="C24" s="31" t="s">
        <v>316</v>
      </c>
      <c r="D24" s="203" t="s">
        <v>631</v>
      </c>
      <c r="E24" s="282"/>
      <c r="F24" s="283"/>
      <c r="G24" s="198"/>
    </row>
    <row r="25" spans="2:7" s="194" customFormat="1" ht="34.5" customHeight="1">
      <c r="B25" s="184" t="s">
        <v>317</v>
      </c>
      <c r="C25" s="31" t="s">
        <v>146</v>
      </c>
      <c r="D25" s="203" t="s">
        <v>632</v>
      </c>
      <c r="E25" s="282"/>
      <c r="F25" s="283"/>
      <c r="G25" s="198"/>
    </row>
    <row r="26" spans="2:7" s="194" customFormat="1" ht="34.5" customHeight="1">
      <c r="B26" s="186">
        <v>3</v>
      </c>
      <c r="C26" s="30" t="s">
        <v>318</v>
      </c>
      <c r="D26" s="203" t="s">
        <v>633</v>
      </c>
      <c r="E26" s="282"/>
      <c r="F26" s="283"/>
      <c r="G26" s="198"/>
    </row>
    <row r="27" spans="2:7" s="194" customFormat="1" ht="34.5" customHeight="1">
      <c r="B27" s="184" t="s">
        <v>319</v>
      </c>
      <c r="C27" s="31" t="s">
        <v>147</v>
      </c>
      <c r="D27" s="203" t="s">
        <v>634</v>
      </c>
      <c r="E27" s="282"/>
      <c r="F27" s="283"/>
      <c r="G27" s="198"/>
    </row>
    <row r="28" spans="2:7" s="194" customFormat="1" ht="34.5" customHeight="1">
      <c r="B28" s="185" t="s">
        <v>320</v>
      </c>
      <c r="C28" s="31" t="s">
        <v>148</v>
      </c>
      <c r="D28" s="203" t="s">
        <v>635</v>
      </c>
      <c r="E28" s="282"/>
      <c r="F28" s="283"/>
      <c r="G28" s="198"/>
    </row>
    <row r="29" spans="2:7" s="194" customFormat="1" ht="34.5" customHeight="1">
      <c r="B29" s="185" t="s">
        <v>321</v>
      </c>
      <c r="C29" s="31" t="s">
        <v>149</v>
      </c>
      <c r="D29" s="203" t="s">
        <v>636</v>
      </c>
      <c r="E29" s="282"/>
      <c r="F29" s="283"/>
      <c r="G29" s="198"/>
    </row>
    <row r="30" spans="2:7" s="194" customFormat="1" ht="34.5" customHeight="1">
      <c r="B30" s="185" t="s">
        <v>322</v>
      </c>
      <c r="C30" s="31" t="s">
        <v>150</v>
      </c>
      <c r="D30" s="203" t="s">
        <v>637</v>
      </c>
      <c r="E30" s="282"/>
      <c r="F30" s="283"/>
      <c r="G30" s="198"/>
    </row>
    <row r="31" spans="2:7" s="194" customFormat="1" ht="34.5" customHeight="1">
      <c r="B31" s="187" t="s">
        <v>323</v>
      </c>
      <c r="C31" s="30" t="s">
        <v>324</v>
      </c>
      <c r="D31" s="203" t="s">
        <v>638</v>
      </c>
      <c r="E31" s="282"/>
      <c r="F31" s="283"/>
      <c r="G31" s="198"/>
    </row>
    <row r="32" spans="2:7" s="194" customFormat="1" ht="34.5" customHeight="1">
      <c r="B32" s="185" t="s">
        <v>325</v>
      </c>
      <c r="C32" s="31" t="s">
        <v>151</v>
      </c>
      <c r="D32" s="203" t="s">
        <v>639</v>
      </c>
      <c r="E32" s="282"/>
      <c r="F32" s="283"/>
      <c r="G32" s="198"/>
    </row>
    <row r="33" spans="2:7" s="194" customFormat="1" ht="34.5" customHeight="1">
      <c r="B33" s="185" t="s">
        <v>326</v>
      </c>
      <c r="C33" s="31" t="s">
        <v>327</v>
      </c>
      <c r="D33" s="203" t="s">
        <v>640</v>
      </c>
      <c r="E33" s="282"/>
      <c r="F33" s="283"/>
      <c r="G33" s="198"/>
    </row>
    <row r="34" spans="2:7" s="194" customFormat="1" ht="34.5" customHeight="1">
      <c r="B34" s="185" t="s">
        <v>328</v>
      </c>
      <c r="C34" s="31" t="s">
        <v>329</v>
      </c>
      <c r="D34" s="203" t="s">
        <v>641</v>
      </c>
      <c r="E34" s="282"/>
      <c r="F34" s="283"/>
      <c r="G34" s="198"/>
    </row>
    <row r="35" spans="2:7" s="194" customFormat="1" ht="34.5" customHeight="1">
      <c r="B35" s="185" t="s">
        <v>330</v>
      </c>
      <c r="C35" s="31" t="s">
        <v>331</v>
      </c>
      <c r="D35" s="203" t="s">
        <v>642</v>
      </c>
      <c r="E35" s="282"/>
      <c r="F35" s="283"/>
      <c r="G35" s="198"/>
    </row>
    <row r="36" spans="2:7" s="194" customFormat="1" ht="34.5" customHeight="1">
      <c r="B36" s="185" t="s">
        <v>330</v>
      </c>
      <c r="C36" s="31" t="s">
        <v>332</v>
      </c>
      <c r="D36" s="203" t="s">
        <v>643</v>
      </c>
      <c r="E36" s="282"/>
      <c r="F36" s="283"/>
      <c r="G36" s="198"/>
    </row>
    <row r="37" spans="2:7" s="194" customFormat="1" ht="34.5" customHeight="1">
      <c r="B37" s="185" t="s">
        <v>333</v>
      </c>
      <c r="C37" s="31" t="s">
        <v>334</v>
      </c>
      <c r="D37" s="203" t="s">
        <v>644</v>
      </c>
      <c r="E37" s="282"/>
      <c r="F37" s="283"/>
      <c r="G37" s="198"/>
    </row>
    <row r="38" spans="2:7" s="194" customFormat="1" ht="34.5" customHeight="1">
      <c r="B38" s="185" t="s">
        <v>333</v>
      </c>
      <c r="C38" s="31" t="s">
        <v>335</v>
      </c>
      <c r="D38" s="203" t="s">
        <v>645</v>
      </c>
      <c r="E38" s="282"/>
      <c r="F38" s="283"/>
      <c r="G38" s="198"/>
    </row>
    <row r="39" spans="2:7" s="194" customFormat="1" ht="34.5" customHeight="1">
      <c r="B39" s="185" t="s">
        <v>336</v>
      </c>
      <c r="C39" s="31" t="s">
        <v>337</v>
      </c>
      <c r="D39" s="203" t="s">
        <v>646</v>
      </c>
      <c r="E39" s="282"/>
      <c r="F39" s="283"/>
      <c r="G39" s="198"/>
    </row>
    <row r="40" spans="2:7" s="194" customFormat="1" ht="34.5" customHeight="1">
      <c r="B40" s="185" t="s">
        <v>338</v>
      </c>
      <c r="C40" s="31" t="s">
        <v>339</v>
      </c>
      <c r="D40" s="203" t="s">
        <v>647</v>
      </c>
      <c r="E40" s="282"/>
      <c r="F40" s="283"/>
      <c r="G40" s="198"/>
    </row>
    <row r="41" spans="2:7" s="194" customFormat="1" ht="34.5" customHeight="1">
      <c r="B41" s="187">
        <v>5</v>
      </c>
      <c r="C41" s="30" t="s">
        <v>340</v>
      </c>
      <c r="D41" s="203" t="s">
        <v>648</v>
      </c>
      <c r="E41" s="282"/>
      <c r="F41" s="283"/>
      <c r="G41" s="198"/>
    </row>
    <row r="42" spans="2:7" s="194" customFormat="1" ht="34.5" customHeight="1">
      <c r="B42" s="185" t="s">
        <v>341</v>
      </c>
      <c r="C42" s="31" t="s">
        <v>342</v>
      </c>
      <c r="D42" s="203" t="s">
        <v>649</v>
      </c>
      <c r="E42" s="282"/>
      <c r="F42" s="283"/>
      <c r="G42" s="198"/>
    </row>
    <row r="43" spans="2:7" s="194" customFormat="1" ht="34.5" customHeight="1">
      <c r="B43" s="185" t="s">
        <v>343</v>
      </c>
      <c r="C43" s="31" t="s">
        <v>344</v>
      </c>
      <c r="D43" s="203" t="s">
        <v>650</v>
      </c>
      <c r="E43" s="282"/>
      <c r="F43" s="283"/>
      <c r="G43" s="198"/>
    </row>
    <row r="44" spans="2:7" s="194" customFormat="1" ht="34.5" customHeight="1">
      <c r="B44" s="185" t="s">
        <v>345</v>
      </c>
      <c r="C44" s="31" t="s">
        <v>346</v>
      </c>
      <c r="D44" s="203" t="s">
        <v>651</v>
      </c>
      <c r="E44" s="282"/>
      <c r="F44" s="283"/>
      <c r="G44" s="198"/>
    </row>
    <row r="45" spans="2:7" s="194" customFormat="1" ht="34.5" customHeight="1">
      <c r="B45" s="185" t="s">
        <v>590</v>
      </c>
      <c r="C45" s="31" t="s">
        <v>347</v>
      </c>
      <c r="D45" s="203" t="s">
        <v>652</v>
      </c>
      <c r="E45" s="282"/>
      <c r="F45" s="283"/>
      <c r="G45" s="198"/>
    </row>
    <row r="46" spans="2:7" s="194" customFormat="1" ht="34.5" customHeight="1">
      <c r="B46" s="185" t="s">
        <v>348</v>
      </c>
      <c r="C46" s="31" t="s">
        <v>349</v>
      </c>
      <c r="D46" s="203" t="s">
        <v>653</v>
      </c>
      <c r="E46" s="282"/>
      <c r="F46" s="283"/>
      <c r="G46" s="198"/>
    </row>
    <row r="47" spans="2:7" s="194" customFormat="1" ht="34.5" customHeight="1">
      <c r="B47" s="185" t="s">
        <v>350</v>
      </c>
      <c r="C47" s="31" t="s">
        <v>351</v>
      </c>
      <c r="D47" s="203" t="s">
        <v>654</v>
      </c>
      <c r="E47" s="282"/>
      <c r="F47" s="283"/>
      <c r="G47" s="198"/>
    </row>
    <row r="48" spans="2:7" s="194" customFormat="1" ht="34.5" customHeight="1">
      <c r="B48" s="185" t="s">
        <v>352</v>
      </c>
      <c r="C48" s="31" t="s">
        <v>353</v>
      </c>
      <c r="D48" s="203" t="s">
        <v>655</v>
      </c>
      <c r="E48" s="282"/>
      <c r="F48" s="283"/>
      <c r="G48" s="198"/>
    </row>
    <row r="49" spans="2:7" s="194" customFormat="1" ht="34.5" customHeight="1">
      <c r="B49" s="187">
        <v>288</v>
      </c>
      <c r="C49" s="30" t="s">
        <v>152</v>
      </c>
      <c r="D49" s="203" t="s">
        <v>656</v>
      </c>
      <c r="E49" s="282"/>
      <c r="F49" s="283"/>
      <c r="G49" s="198"/>
    </row>
    <row r="50" spans="2:7" s="194" customFormat="1" ht="34.5" customHeight="1">
      <c r="B50" s="187"/>
      <c r="C50" s="30" t="s">
        <v>354</v>
      </c>
      <c r="D50" s="203" t="s">
        <v>657</v>
      </c>
      <c r="E50" s="282">
        <v>47190</v>
      </c>
      <c r="F50" s="283">
        <v>50203</v>
      </c>
      <c r="G50" s="198"/>
    </row>
    <row r="51" spans="2:7" s="194" customFormat="1" ht="34.5" customHeight="1">
      <c r="B51" s="187" t="s">
        <v>153</v>
      </c>
      <c r="C51" s="30" t="s">
        <v>355</v>
      </c>
      <c r="D51" s="203" t="s">
        <v>658</v>
      </c>
      <c r="E51" s="282">
        <v>4000</v>
      </c>
      <c r="F51" s="283">
        <v>4000</v>
      </c>
      <c r="G51" s="198"/>
    </row>
    <row r="52" spans="2:7" s="194" customFormat="1" ht="34.5" customHeight="1">
      <c r="B52" s="185">
        <v>10</v>
      </c>
      <c r="C52" s="31" t="s">
        <v>356</v>
      </c>
      <c r="D52" s="203" t="s">
        <v>659</v>
      </c>
      <c r="E52" s="282">
        <v>4000</v>
      </c>
      <c r="F52" s="283">
        <v>4000</v>
      </c>
      <c r="G52" s="198"/>
    </row>
    <row r="53" spans="2:7" s="194" customFormat="1" ht="34.5" customHeight="1">
      <c r="B53" s="185">
        <v>11</v>
      </c>
      <c r="C53" s="31" t="s">
        <v>154</v>
      </c>
      <c r="D53" s="203" t="s">
        <v>660</v>
      </c>
      <c r="E53" s="282"/>
      <c r="F53" s="283"/>
      <c r="G53" s="198"/>
    </row>
    <row r="54" spans="2:7" s="194" customFormat="1" ht="34.5" customHeight="1">
      <c r="B54" s="185">
        <v>12</v>
      </c>
      <c r="C54" s="31" t="s">
        <v>155</v>
      </c>
      <c r="D54" s="203" t="s">
        <v>661</v>
      </c>
      <c r="E54" s="282"/>
      <c r="F54" s="283"/>
      <c r="G54" s="198"/>
    </row>
    <row r="55" spans="2:7" s="194" customFormat="1" ht="34.5" customHeight="1">
      <c r="B55" s="185">
        <v>13</v>
      </c>
      <c r="C55" s="31" t="s">
        <v>157</v>
      </c>
      <c r="D55" s="203" t="s">
        <v>662</v>
      </c>
      <c r="E55" s="282"/>
      <c r="F55" s="283"/>
      <c r="G55" s="198"/>
    </row>
    <row r="56" spans="2:7" s="194" customFormat="1" ht="34.5" customHeight="1">
      <c r="B56" s="185">
        <v>14</v>
      </c>
      <c r="C56" s="31" t="s">
        <v>357</v>
      </c>
      <c r="D56" s="203" t="s">
        <v>663</v>
      </c>
      <c r="E56" s="282"/>
      <c r="F56" s="283"/>
      <c r="G56" s="198"/>
    </row>
    <row r="57" spans="2:7" s="194" customFormat="1" ht="34.5" customHeight="1">
      <c r="B57" s="185">
        <v>15</v>
      </c>
      <c r="C57" s="29" t="s">
        <v>159</v>
      </c>
      <c r="D57" s="203" t="s">
        <v>664</v>
      </c>
      <c r="E57" s="282"/>
      <c r="F57" s="283"/>
      <c r="G57" s="198"/>
    </row>
    <row r="58" spans="2:7" s="194" customFormat="1" ht="34.5" customHeight="1">
      <c r="B58" s="187"/>
      <c r="C58" s="30" t="s">
        <v>358</v>
      </c>
      <c r="D58" s="203" t="s">
        <v>665</v>
      </c>
      <c r="E58" s="282">
        <v>38482</v>
      </c>
      <c r="F58" s="283">
        <v>39500</v>
      </c>
      <c r="G58" s="198"/>
    </row>
    <row r="59" spans="2:7" s="195" customFormat="1" ht="34.5" customHeight="1">
      <c r="B59" s="185" t="s">
        <v>359</v>
      </c>
      <c r="C59" s="31" t="s">
        <v>360</v>
      </c>
      <c r="D59" s="203" t="s">
        <v>666</v>
      </c>
      <c r="E59" s="284"/>
      <c r="F59" s="285"/>
      <c r="G59" s="199"/>
    </row>
    <row r="60" spans="2:7" s="195" customFormat="1" ht="34.5" customHeight="1">
      <c r="B60" s="185" t="s">
        <v>361</v>
      </c>
      <c r="C60" s="31" t="s">
        <v>705</v>
      </c>
      <c r="D60" s="203" t="s">
        <v>667</v>
      </c>
      <c r="E60" s="284"/>
      <c r="F60" s="285"/>
      <c r="G60" s="199"/>
    </row>
    <row r="61" spans="2:7" s="194" customFormat="1" ht="34.5" customHeight="1">
      <c r="B61" s="185" t="s">
        <v>362</v>
      </c>
      <c r="C61" s="31" t="s">
        <v>363</v>
      </c>
      <c r="D61" s="203" t="s">
        <v>668</v>
      </c>
      <c r="E61" s="282"/>
      <c r="F61" s="283"/>
      <c r="G61" s="198"/>
    </row>
    <row r="62" spans="2:7" s="195" customFormat="1" ht="34.5" customHeight="1">
      <c r="B62" s="185" t="s">
        <v>364</v>
      </c>
      <c r="C62" s="31" t="s">
        <v>365</v>
      </c>
      <c r="D62" s="203" t="s">
        <v>669</v>
      </c>
      <c r="E62" s="284"/>
      <c r="F62" s="285"/>
      <c r="G62" s="199"/>
    </row>
    <row r="63" spans="2:7" ht="34.5" customHeight="1">
      <c r="B63" s="185" t="s">
        <v>366</v>
      </c>
      <c r="C63" s="31" t="s">
        <v>367</v>
      </c>
      <c r="D63" s="203" t="s">
        <v>670</v>
      </c>
      <c r="E63" s="286">
        <v>38482</v>
      </c>
      <c r="F63" s="287">
        <v>39500</v>
      </c>
      <c r="G63" s="200"/>
    </row>
    <row r="64" spans="2:7" ht="34.5" customHeight="1">
      <c r="B64" s="185" t="s">
        <v>368</v>
      </c>
      <c r="C64" s="31" t="s">
        <v>369</v>
      </c>
      <c r="D64" s="203" t="s">
        <v>671</v>
      </c>
      <c r="E64" s="286"/>
      <c r="F64" s="287"/>
      <c r="G64" s="200"/>
    </row>
    <row r="65" spans="2:7" ht="34.5" customHeight="1">
      <c r="B65" s="185" t="s">
        <v>370</v>
      </c>
      <c r="C65" s="31" t="s">
        <v>371</v>
      </c>
      <c r="D65" s="203" t="s">
        <v>672</v>
      </c>
      <c r="E65" s="286"/>
      <c r="F65" s="287"/>
      <c r="G65" s="200"/>
    </row>
    <row r="66" spans="2:7" ht="34.5" customHeight="1">
      <c r="B66" s="187">
        <v>21</v>
      </c>
      <c r="C66" s="30" t="s">
        <v>372</v>
      </c>
      <c r="D66" s="203" t="s">
        <v>673</v>
      </c>
      <c r="E66" s="286"/>
      <c r="F66" s="287"/>
      <c r="G66" s="200"/>
    </row>
    <row r="67" spans="2:7" ht="34.5" customHeight="1">
      <c r="B67" s="187">
        <v>22</v>
      </c>
      <c r="C67" s="30" t="s">
        <v>373</v>
      </c>
      <c r="D67" s="203" t="s">
        <v>674</v>
      </c>
      <c r="E67" s="286">
        <v>4000</v>
      </c>
      <c r="F67" s="287">
        <v>3000</v>
      </c>
      <c r="G67" s="200"/>
    </row>
    <row r="68" spans="2:7" ht="34.5" customHeight="1">
      <c r="B68" s="187">
        <v>236</v>
      </c>
      <c r="C68" s="30" t="s">
        <v>374</v>
      </c>
      <c r="D68" s="203" t="s">
        <v>675</v>
      </c>
      <c r="E68" s="286"/>
      <c r="F68" s="287"/>
      <c r="G68" s="200"/>
    </row>
    <row r="69" spans="2:7" ht="34.5" customHeight="1">
      <c r="B69" s="187" t="s">
        <v>375</v>
      </c>
      <c r="C69" s="30" t="s">
        <v>376</v>
      </c>
      <c r="D69" s="203" t="s">
        <v>676</v>
      </c>
      <c r="E69" s="286"/>
      <c r="F69" s="287"/>
      <c r="G69" s="200"/>
    </row>
    <row r="70" spans="2:7" ht="34.5" customHeight="1">
      <c r="B70" s="185" t="s">
        <v>377</v>
      </c>
      <c r="C70" s="31" t="s">
        <v>378</v>
      </c>
      <c r="D70" s="203" t="s">
        <v>677</v>
      </c>
      <c r="E70" s="286"/>
      <c r="F70" s="287"/>
      <c r="G70" s="200"/>
    </row>
    <row r="71" spans="2:7" ht="34.5" customHeight="1">
      <c r="B71" s="185" t="s">
        <v>379</v>
      </c>
      <c r="C71" s="31" t="s">
        <v>380</v>
      </c>
      <c r="D71" s="203" t="s">
        <v>678</v>
      </c>
      <c r="E71" s="286"/>
      <c r="F71" s="287"/>
      <c r="G71" s="200"/>
    </row>
    <row r="72" spans="2:7" ht="34.5" customHeight="1">
      <c r="B72" s="185" t="s">
        <v>381</v>
      </c>
      <c r="C72" s="31" t="s">
        <v>382</v>
      </c>
      <c r="D72" s="203" t="s">
        <v>679</v>
      </c>
      <c r="E72" s="286"/>
      <c r="F72" s="287"/>
      <c r="G72" s="200"/>
    </row>
    <row r="73" spans="2:7" ht="34.5" customHeight="1">
      <c r="B73" s="185" t="s">
        <v>383</v>
      </c>
      <c r="C73" s="31" t="s">
        <v>384</v>
      </c>
      <c r="D73" s="203" t="s">
        <v>680</v>
      </c>
      <c r="E73" s="286"/>
      <c r="F73" s="287"/>
      <c r="G73" s="200"/>
    </row>
    <row r="74" spans="2:7" ht="34.5" customHeight="1">
      <c r="B74" s="185" t="s">
        <v>385</v>
      </c>
      <c r="C74" s="31" t="s">
        <v>386</v>
      </c>
      <c r="D74" s="203" t="s">
        <v>681</v>
      </c>
      <c r="E74" s="286"/>
      <c r="F74" s="287"/>
      <c r="G74" s="200"/>
    </row>
    <row r="75" spans="2:7" ht="34.5" customHeight="1">
      <c r="B75" s="187">
        <v>24</v>
      </c>
      <c r="C75" s="30" t="s">
        <v>387</v>
      </c>
      <c r="D75" s="203" t="s">
        <v>682</v>
      </c>
      <c r="E75" s="286">
        <v>708</v>
      </c>
      <c r="F75" s="287">
        <v>3703</v>
      </c>
      <c r="G75" s="200"/>
    </row>
    <row r="76" spans="2:7" ht="34.5" customHeight="1">
      <c r="B76" s="187">
        <v>27</v>
      </c>
      <c r="C76" s="30" t="s">
        <v>388</v>
      </c>
      <c r="D76" s="203" t="s">
        <v>683</v>
      </c>
      <c r="E76" s="286"/>
      <c r="F76" s="287"/>
      <c r="G76" s="200"/>
    </row>
    <row r="77" spans="2:7" ht="34.5" customHeight="1">
      <c r="B77" s="187" t="s">
        <v>389</v>
      </c>
      <c r="C77" s="30" t="s">
        <v>390</v>
      </c>
      <c r="D77" s="203" t="s">
        <v>684</v>
      </c>
      <c r="E77" s="286"/>
      <c r="F77" s="287"/>
      <c r="G77" s="200"/>
    </row>
    <row r="78" spans="2:7" ht="34.5" customHeight="1">
      <c r="B78" s="187"/>
      <c r="C78" s="30" t="s">
        <v>391</v>
      </c>
      <c r="D78" s="203" t="s">
        <v>685</v>
      </c>
      <c r="E78" s="286">
        <v>142190</v>
      </c>
      <c r="F78" s="287">
        <v>135203</v>
      </c>
      <c r="G78" s="200"/>
    </row>
    <row r="79" spans="2:7" ht="34.5" customHeight="1">
      <c r="B79" s="187">
        <v>88</v>
      </c>
      <c r="C79" s="30" t="s">
        <v>163</v>
      </c>
      <c r="D79" s="203" t="s">
        <v>686</v>
      </c>
      <c r="E79" s="286">
        <v>58100</v>
      </c>
      <c r="F79" s="287">
        <v>58500</v>
      </c>
      <c r="G79" s="200"/>
    </row>
    <row r="80" spans="2:7" ht="34.5" customHeight="1">
      <c r="B80" s="187"/>
      <c r="C80" s="30" t="s">
        <v>45</v>
      </c>
      <c r="D80" s="204"/>
      <c r="E80" s="286"/>
      <c r="F80" s="287"/>
      <c r="G80" s="200"/>
    </row>
    <row r="81" spans="2:7" ht="34.5" customHeight="1">
      <c r="B81" s="187"/>
      <c r="C81" s="30" t="s">
        <v>392</v>
      </c>
      <c r="D81" s="203" t="s">
        <v>393</v>
      </c>
      <c r="E81" s="286">
        <v>53784</v>
      </c>
      <c r="F81" s="287">
        <v>48245</v>
      </c>
      <c r="G81" s="200"/>
    </row>
    <row r="82" spans="2:7" ht="34.5" customHeight="1">
      <c r="B82" s="187">
        <v>30</v>
      </c>
      <c r="C82" s="30" t="s">
        <v>394</v>
      </c>
      <c r="D82" s="203" t="s">
        <v>395</v>
      </c>
      <c r="E82" s="286">
        <v>26906</v>
      </c>
      <c r="F82" s="287">
        <v>26906</v>
      </c>
      <c r="G82" s="200"/>
    </row>
    <row r="83" spans="2:7" ht="34.5" customHeight="1">
      <c r="B83" s="185">
        <v>300</v>
      </c>
      <c r="C83" s="31" t="s">
        <v>164</v>
      </c>
      <c r="D83" s="203" t="s">
        <v>396</v>
      </c>
      <c r="E83" s="286"/>
      <c r="F83" s="287"/>
      <c r="G83" s="200"/>
    </row>
    <row r="84" spans="2:7" ht="34.5" customHeight="1">
      <c r="B84" s="185">
        <v>301</v>
      </c>
      <c r="C84" s="31" t="s">
        <v>397</v>
      </c>
      <c r="D84" s="203" t="s">
        <v>398</v>
      </c>
      <c r="E84" s="286"/>
      <c r="F84" s="287"/>
      <c r="G84" s="200"/>
    </row>
    <row r="85" spans="2:7" ht="34.5" customHeight="1">
      <c r="B85" s="185">
        <v>302</v>
      </c>
      <c r="C85" s="31" t="s">
        <v>165</v>
      </c>
      <c r="D85" s="203" t="s">
        <v>399</v>
      </c>
      <c r="E85" s="286"/>
      <c r="F85" s="287"/>
      <c r="G85" s="200"/>
    </row>
    <row r="86" spans="2:7" ht="34.5" customHeight="1">
      <c r="B86" s="185">
        <v>303</v>
      </c>
      <c r="C86" s="31" t="s">
        <v>166</v>
      </c>
      <c r="D86" s="203" t="s">
        <v>400</v>
      </c>
      <c r="E86" s="286">
        <v>5852</v>
      </c>
      <c r="F86" s="287">
        <v>5852</v>
      </c>
      <c r="G86" s="200"/>
    </row>
    <row r="87" spans="2:7" ht="34.5" customHeight="1">
      <c r="B87" s="185">
        <v>304</v>
      </c>
      <c r="C87" s="31" t="s">
        <v>167</v>
      </c>
      <c r="D87" s="203" t="s">
        <v>401</v>
      </c>
      <c r="E87" s="286"/>
      <c r="F87" s="287"/>
      <c r="G87" s="200"/>
    </row>
    <row r="88" spans="2:7" ht="34.5" customHeight="1">
      <c r="B88" s="185">
        <v>305</v>
      </c>
      <c r="C88" s="31" t="s">
        <v>168</v>
      </c>
      <c r="D88" s="203" t="s">
        <v>402</v>
      </c>
      <c r="E88" s="286"/>
      <c r="F88" s="287"/>
      <c r="G88" s="200"/>
    </row>
    <row r="89" spans="2:7" ht="34.5" customHeight="1">
      <c r="B89" s="185">
        <v>306</v>
      </c>
      <c r="C89" s="31" t="s">
        <v>169</v>
      </c>
      <c r="D89" s="203" t="s">
        <v>403</v>
      </c>
      <c r="E89" s="286"/>
      <c r="F89" s="287"/>
      <c r="G89" s="200"/>
    </row>
    <row r="90" spans="2:7" ht="34.5" customHeight="1">
      <c r="B90" s="185">
        <v>309</v>
      </c>
      <c r="C90" s="31" t="s">
        <v>170</v>
      </c>
      <c r="D90" s="203" t="s">
        <v>404</v>
      </c>
      <c r="E90" s="286">
        <v>21054</v>
      </c>
      <c r="F90" s="287">
        <v>21054</v>
      </c>
      <c r="G90" s="200"/>
    </row>
    <row r="91" spans="2:7" ht="34.5" customHeight="1">
      <c r="B91" s="187">
        <v>31</v>
      </c>
      <c r="C91" s="30" t="s">
        <v>405</v>
      </c>
      <c r="D91" s="203" t="s">
        <v>406</v>
      </c>
      <c r="E91" s="286"/>
      <c r="F91" s="287"/>
      <c r="G91" s="200"/>
    </row>
    <row r="92" spans="2:7" ht="34.5" customHeight="1">
      <c r="B92" s="187" t="s">
        <v>407</v>
      </c>
      <c r="C92" s="30" t="s">
        <v>408</v>
      </c>
      <c r="D92" s="203" t="s">
        <v>409</v>
      </c>
      <c r="E92" s="286"/>
      <c r="F92" s="287"/>
      <c r="G92" s="200"/>
    </row>
    <row r="93" spans="2:7" ht="34.5" customHeight="1">
      <c r="B93" s="187">
        <v>32</v>
      </c>
      <c r="C93" s="30" t="s">
        <v>171</v>
      </c>
      <c r="D93" s="203" t="s">
        <v>410</v>
      </c>
      <c r="E93" s="286"/>
      <c r="F93" s="287"/>
      <c r="G93" s="200"/>
    </row>
    <row r="94" spans="2:7" ht="57.75" customHeight="1">
      <c r="B94" s="187">
        <v>330</v>
      </c>
      <c r="C94" s="30" t="s">
        <v>411</v>
      </c>
      <c r="D94" s="203" t="s">
        <v>412</v>
      </c>
      <c r="E94" s="286"/>
      <c r="F94" s="287"/>
      <c r="G94" s="200"/>
    </row>
    <row r="95" spans="2:7" ht="63" customHeight="1">
      <c r="B95" s="187" t="s">
        <v>172</v>
      </c>
      <c r="C95" s="30" t="s">
        <v>413</v>
      </c>
      <c r="D95" s="203" t="s">
        <v>414</v>
      </c>
      <c r="E95" s="286"/>
      <c r="F95" s="287"/>
      <c r="G95" s="200"/>
    </row>
    <row r="96" spans="2:7" ht="62.25" customHeight="1">
      <c r="B96" s="187" t="s">
        <v>172</v>
      </c>
      <c r="C96" s="30" t="s">
        <v>415</v>
      </c>
      <c r="D96" s="203" t="s">
        <v>416</v>
      </c>
      <c r="E96" s="286"/>
      <c r="F96" s="287"/>
      <c r="G96" s="200"/>
    </row>
    <row r="97" spans="2:7" ht="34.5" customHeight="1">
      <c r="B97" s="187">
        <v>34</v>
      </c>
      <c r="C97" s="30" t="s">
        <v>417</v>
      </c>
      <c r="D97" s="203" t="s">
        <v>418</v>
      </c>
      <c r="E97" s="286">
        <v>26878</v>
      </c>
      <c r="F97" s="287">
        <v>21339</v>
      </c>
      <c r="G97" s="200"/>
    </row>
    <row r="98" spans="1:7" ht="34.5" customHeight="1">
      <c r="A98" s="233"/>
      <c r="B98" s="626">
        <v>340</v>
      </c>
      <c r="C98" s="31" t="s">
        <v>419</v>
      </c>
      <c r="D98" s="203" t="s">
        <v>420</v>
      </c>
      <c r="E98" s="286">
        <v>25623</v>
      </c>
      <c r="F98" s="288">
        <v>19525</v>
      </c>
      <c r="G98" s="201"/>
    </row>
    <row r="99" spans="1:7" ht="34.5" customHeight="1">
      <c r="A99" s="233"/>
      <c r="B99" s="626">
        <v>341</v>
      </c>
      <c r="C99" s="31" t="s">
        <v>421</v>
      </c>
      <c r="D99" s="203" t="s">
        <v>422</v>
      </c>
      <c r="E99" s="286">
        <v>1255</v>
      </c>
      <c r="F99" s="288">
        <v>1814</v>
      </c>
      <c r="G99" s="201"/>
    </row>
    <row r="100" spans="1:7" ht="34.5" customHeight="1">
      <c r="A100" s="233"/>
      <c r="B100" s="627"/>
      <c r="C100" s="30" t="s">
        <v>423</v>
      </c>
      <c r="D100" s="203" t="s">
        <v>424</v>
      </c>
      <c r="E100" s="286"/>
      <c r="F100" s="287"/>
      <c r="G100" s="200"/>
    </row>
    <row r="101" spans="1:7" ht="34.5" customHeight="1">
      <c r="A101" s="233"/>
      <c r="B101" s="627">
        <v>35</v>
      </c>
      <c r="C101" s="30" t="s">
        <v>425</v>
      </c>
      <c r="D101" s="203" t="s">
        <v>426</v>
      </c>
      <c r="E101" s="286"/>
      <c r="F101" s="287"/>
      <c r="G101" s="200"/>
    </row>
    <row r="102" spans="2:7" ht="34.5" customHeight="1">
      <c r="B102" s="185">
        <v>350</v>
      </c>
      <c r="C102" s="31" t="s">
        <v>427</v>
      </c>
      <c r="D102" s="203" t="s">
        <v>428</v>
      </c>
      <c r="E102" s="286"/>
      <c r="F102" s="287"/>
      <c r="G102" s="200"/>
    </row>
    <row r="103" spans="2:7" ht="34.5" customHeight="1">
      <c r="B103" s="185">
        <v>351</v>
      </c>
      <c r="C103" s="31" t="s">
        <v>429</v>
      </c>
      <c r="D103" s="203" t="s">
        <v>430</v>
      </c>
      <c r="E103" s="286"/>
      <c r="F103" s="287"/>
      <c r="G103" s="200"/>
    </row>
    <row r="104" spans="2:7" ht="34.5" customHeight="1">
      <c r="B104" s="187"/>
      <c r="C104" s="30" t="s">
        <v>431</v>
      </c>
      <c r="D104" s="203" t="s">
        <v>432</v>
      </c>
      <c r="E104" s="286">
        <v>12000</v>
      </c>
      <c r="F104" s="287">
        <v>21069</v>
      </c>
      <c r="G104" s="200"/>
    </row>
    <row r="105" spans="2:7" ht="34.5" customHeight="1">
      <c r="B105" s="187">
        <v>40</v>
      </c>
      <c r="C105" s="30" t="s">
        <v>433</v>
      </c>
      <c r="D105" s="203" t="s">
        <v>434</v>
      </c>
      <c r="E105" s="286">
        <v>12000</v>
      </c>
      <c r="F105" s="287">
        <v>21069</v>
      </c>
      <c r="G105" s="200"/>
    </row>
    <row r="106" spans="2:7" ht="34.5" customHeight="1">
      <c r="B106" s="185">
        <v>400</v>
      </c>
      <c r="C106" s="31" t="s">
        <v>173</v>
      </c>
      <c r="D106" s="203" t="s">
        <v>435</v>
      </c>
      <c r="E106" s="286"/>
      <c r="F106" s="287"/>
      <c r="G106" s="200"/>
    </row>
    <row r="107" spans="2:7" ht="34.5" customHeight="1">
      <c r="B107" s="185">
        <v>401</v>
      </c>
      <c r="C107" s="31" t="s">
        <v>436</v>
      </c>
      <c r="D107" s="203" t="s">
        <v>437</v>
      </c>
      <c r="E107" s="286"/>
      <c r="F107" s="287"/>
      <c r="G107" s="200"/>
    </row>
    <row r="108" spans="2:7" ht="34.5" customHeight="1">
      <c r="B108" s="185">
        <v>403</v>
      </c>
      <c r="C108" s="31" t="s">
        <v>174</v>
      </c>
      <c r="D108" s="203" t="s">
        <v>438</v>
      </c>
      <c r="E108" s="286"/>
      <c r="F108" s="287"/>
      <c r="G108" s="200"/>
    </row>
    <row r="109" spans="2:7" ht="34.5" customHeight="1">
      <c r="B109" s="185">
        <v>404</v>
      </c>
      <c r="C109" s="31" t="s">
        <v>175</v>
      </c>
      <c r="D109" s="203" t="s">
        <v>439</v>
      </c>
      <c r="E109" s="286">
        <v>10500</v>
      </c>
      <c r="F109" s="287">
        <v>19264</v>
      </c>
      <c r="G109" s="200"/>
    </row>
    <row r="110" spans="2:7" ht="34.5" customHeight="1">
      <c r="B110" s="185">
        <v>405</v>
      </c>
      <c r="C110" s="31" t="s">
        <v>440</v>
      </c>
      <c r="D110" s="203" t="s">
        <v>441</v>
      </c>
      <c r="E110" s="286">
        <v>1500</v>
      </c>
      <c r="F110" s="287">
        <v>1805</v>
      </c>
      <c r="G110" s="200"/>
    </row>
    <row r="111" spans="2:7" ht="34.5" customHeight="1">
      <c r="B111" s="185" t="s">
        <v>176</v>
      </c>
      <c r="C111" s="31" t="s">
        <v>177</v>
      </c>
      <c r="D111" s="203" t="s">
        <v>442</v>
      </c>
      <c r="E111" s="286"/>
      <c r="F111" s="287"/>
      <c r="G111" s="200"/>
    </row>
    <row r="112" spans="2:7" ht="34.5" customHeight="1">
      <c r="B112" s="187">
        <v>41</v>
      </c>
      <c r="C112" s="30" t="s">
        <v>443</v>
      </c>
      <c r="D112" s="203" t="s">
        <v>444</v>
      </c>
      <c r="E112" s="286"/>
      <c r="F112" s="287"/>
      <c r="G112" s="200"/>
    </row>
    <row r="113" spans="2:7" ht="34.5" customHeight="1">
      <c r="B113" s="185">
        <v>410</v>
      </c>
      <c r="C113" s="31" t="s">
        <v>178</v>
      </c>
      <c r="D113" s="203" t="s">
        <v>445</v>
      </c>
      <c r="E113" s="286"/>
      <c r="F113" s="287"/>
      <c r="G113" s="200"/>
    </row>
    <row r="114" spans="2:7" ht="34.5" customHeight="1">
      <c r="B114" s="185">
        <v>411</v>
      </c>
      <c r="C114" s="31" t="s">
        <v>179</v>
      </c>
      <c r="D114" s="203" t="s">
        <v>446</v>
      </c>
      <c r="E114" s="286"/>
      <c r="F114" s="287"/>
      <c r="G114" s="200"/>
    </row>
    <row r="115" spans="2:7" ht="34.5" customHeight="1">
      <c r="B115" s="185">
        <v>412</v>
      </c>
      <c r="C115" s="31" t="s">
        <v>447</v>
      </c>
      <c r="D115" s="203" t="s">
        <v>448</v>
      </c>
      <c r="E115" s="286"/>
      <c r="F115" s="287"/>
      <c r="G115" s="200"/>
    </row>
    <row r="116" spans="2:7" ht="34.5" customHeight="1">
      <c r="B116" s="185">
        <v>413</v>
      </c>
      <c r="C116" s="31" t="s">
        <v>449</v>
      </c>
      <c r="D116" s="203" t="s">
        <v>450</v>
      </c>
      <c r="E116" s="286"/>
      <c r="F116" s="287"/>
      <c r="G116" s="200"/>
    </row>
    <row r="117" spans="2:7" ht="34.5" customHeight="1">
      <c r="B117" s="185">
        <v>414</v>
      </c>
      <c r="C117" s="31" t="s">
        <v>451</v>
      </c>
      <c r="D117" s="203" t="s">
        <v>452</v>
      </c>
      <c r="E117" s="286"/>
      <c r="F117" s="287"/>
      <c r="G117" s="200"/>
    </row>
    <row r="118" spans="2:7" ht="34.5" customHeight="1">
      <c r="B118" s="185">
        <v>415</v>
      </c>
      <c r="C118" s="31" t="s">
        <v>453</v>
      </c>
      <c r="D118" s="203" t="s">
        <v>454</v>
      </c>
      <c r="E118" s="286"/>
      <c r="F118" s="287"/>
      <c r="G118" s="200"/>
    </row>
    <row r="119" spans="2:7" ht="34.5" customHeight="1">
      <c r="B119" s="185">
        <v>416</v>
      </c>
      <c r="C119" s="31" t="s">
        <v>455</v>
      </c>
      <c r="D119" s="203" t="s">
        <v>456</v>
      </c>
      <c r="E119" s="286"/>
      <c r="F119" s="287"/>
      <c r="G119" s="200"/>
    </row>
    <row r="120" spans="2:7" ht="34.5" customHeight="1">
      <c r="B120" s="185">
        <v>419</v>
      </c>
      <c r="C120" s="31" t="s">
        <v>457</v>
      </c>
      <c r="D120" s="203" t="s">
        <v>458</v>
      </c>
      <c r="E120" s="286"/>
      <c r="F120" s="287"/>
      <c r="G120" s="200"/>
    </row>
    <row r="121" spans="2:7" ht="34.5" customHeight="1">
      <c r="B121" s="187">
        <v>498</v>
      </c>
      <c r="C121" s="30" t="s">
        <v>459</v>
      </c>
      <c r="D121" s="203" t="s">
        <v>460</v>
      </c>
      <c r="E121" s="286"/>
      <c r="F121" s="287"/>
      <c r="G121" s="200"/>
    </row>
    <row r="122" spans="2:7" ht="34.5" customHeight="1">
      <c r="B122" s="187" t="s">
        <v>461</v>
      </c>
      <c r="C122" s="30" t="s">
        <v>462</v>
      </c>
      <c r="D122" s="203" t="s">
        <v>463</v>
      </c>
      <c r="E122" s="286">
        <v>76406</v>
      </c>
      <c r="F122" s="287">
        <v>65889</v>
      </c>
      <c r="G122" s="200"/>
    </row>
    <row r="123" spans="2:7" ht="34.5" customHeight="1">
      <c r="B123" s="187">
        <v>42</v>
      </c>
      <c r="C123" s="30" t="s">
        <v>464</v>
      </c>
      <c r="D123" s="203" t="s">
        <v>465</v>
      </c>
      <c r="E123" s="286">
        <v>14200</v>
      </c>
      <c r="F123" s="287">
        <v>12670</v>
      </c>
      <c r="G123" s="200"/>
    </row>
    <row r="124" spans="2:7" ht="34.5" customHeight="1">
      <c r="B124" s="185">
        <v>420</v>
      </c>
      <c r="C124" s="31" t="s">
        <v>466</v>
      </c>
      <c r="D124" s="203" t="s">
        <v>467</v>
      </c>
      <c r="E124" s="286"/>
      <c r="F124" s="287"/>
      <c r="G124" s="200"/>
    </row>
    <row r="125" spans="2:7" ht="34.5" customHeight="1">
      <c r="B125" s="185">
        <v>421</v>
      </c>
      <c r="C125" s="31" t="s">
        <v>468</v>
      </c>
      <c r="D125" s="203" t="s">
        <v>469</v>
      </c>
      <c r="E125" s="286"/>
      <c r="F125" s="287"/>
      <c r="G125" s="200"/>
    </row>
    <row r="126" spans="2:7" ht="34.5" customHeight="1">
      <c r="B126" s="185">
        <v>422</v>
      </c>
      <c r="C126" s="31" t="s">
        <v>382</v>
      </c>
      <c r="D126" s="203" t="s">
        <v>470</v>
      </c>
      <c r="E126" s="286">
        <v>2000</v>
      </c>
      <c r="F126" s="288">
        <v>6650</v>
      </c>
      <c r="G126" s="201"/>
    </row>
    <row r="127" spans="2:6" ht="34.5" customHeight="1">
      <c r="B127" s="185">
        <v>423</v>
      </c>
      <c r="C127" s="31" t="s">
        <v>384</v>
      </c>
      <c r="D127" s="203" t="s">
        <v>471</v>
      </c>
      <c r="E127" s="286"/>
      <c r="F127" s="288"/>
    </row>
    <row r="128" spans="2:6" ht="34.5" customHeight="1">
      <c r="B128" s="185">
        <v>427</v>
      </c>
      <c r="C128" s="31" t="s">
        <v>472</v>
      </c>
      <c r="D128" s="203" t="s">
        <v>473</v>
      </c>
      <c r="E128" s="286"/>
      <c r="F128" s="288"/>
    </row>
    <row r="129" spans="2:6" ht="34.5" customHeight="1">
      <c r="B129" s="185" t="s">
        <v>474</v>
      </c>
      <c r="C129" s="31" t="s">
        <v>475</v>
      </c>
      <c r="D129" s="203" t="s">
        <v>476</v>
      </c>
      <c r="E129" s="286">
        <v>12200</v>
      </c>
      <c r="F129" s="288">
        <v>6020</v>
      </c>
    </row>
    <row r="130" spans="2:6" ht="34.5" customHeight="1">
      <c r="B130" s="187">
        <v>430</v>
      </c>
      <c r="C130" s="30" t="s">
        <v>477</v>
      </c>
      <c r="D130" s="203" t="s">
        <v>478</v>
      </c>
      <c r="E130" s="286"/>
      <c r="F130" s="288">
        <v>110</v>
      </c>
    </row>
    <row r="131" spans="2:6" ht="34.5" customHeight="1">
      <c r="B131" s="187" t="s">
        <v>479</v>
      </c>
      <c r="C131" s="30" t="s">
        <v>480</v>
      </c>
      <c r="D131" s="203" t="s">
        <v>481</v>
      </c>
      <c r="E131" s="286">
        <v>41603</v>
      </c>
      <c r="F131" s="288">
        <v>31837</v>
      </c>
    </row>
    <row r="132" spans="2:6" ht="34.5" customHeight="1">
      <c r="B132" s="185">
        <v>431</v>
      </c>
      <c r="C132" s="31" t="s">
        <v>482</v>
      </c>
      <c r="D132" s="203" t="s">
        <v>483</v>
      </c>
      <c r="E132" s="286"/>
      <c r="F132" s="288"/>
    </row>
    <row r="133" spans="2:6" ht="34.5" customHeight="1">
      <c r="B133" s="185">
        <v>432</v>
      </c>
      <c r="C133" s="31" t="s">
        <v>484</v>
      </c>
      <c r="D133" s="203" t="s">
        <v>485</v>
      </c>
      <c r="E133" s="286"/>
      <c r="F133" s="288"/>
    </row>
    <row r="134" spans="2:6" ht="34.5" customHeight="1">
      <c r="B134" s="185">
        <v>433</v>
      </c>
      <c r="C134" s="31" t="s">
        <v>486</v>
      </c>
      <c r="D134" s="203" t="s">
        <v>487</v>
      </c>
      <c r="E134" s="286"/>
      <c r="F134" s="288"/>
    </row>
    <row r="135" spans="2:6" ht="34.5" customHeight="1">
      <c r="B135" s="185">
        <v>434</v>
      </c>
      <c r="C135" s="31" t="s">
        <v>488</v>
      </c>
      <c r="D135" s="203" t="s">
        <v>489</v>
      </c>
      <c r="E135" s="286"/>
      <c r="F135" s="288"/>
    </row>
    <row r="136" spans="2:6" ht="34.5" customHeight="1">
      <c r="B136" s="185">
        <v>435</v>
      </c>
      <c r="C136" s="31" t="s">
        <v>490</v>
      </c>
      <c r="D136" s="203" t="s">
        <v>491</v>
      </c>
      <c r="E136" s="286">
        <v>41603</v>
      </c>
      <c r="F136" s="288">
        <v>31837</v>
      </c>
    </row>
    <row r="137" spans="2:6" ht="34.5" customHeight="1">
      <c r="B137" s="185">
        <v>436</v>
      </c>
      <c r="C137" s="31" t="s">
        <v>492</v>
      </c>
      <c r="D137" s="203" t="s">
        <v>493</v>
      </c>
      <c r="E137" s="286"/>
      <c r="F137" s="288"/>
    </row>
    <row r="138" spans="2:6" ht="34.5" customHeight="1">
      <c r="B138" s="185">
        <v>439</v>
      </c>
      <c r="C138" s="31" t="s">
        <v>494</v>
      </c>
      <c r="D138" s="203" t="s">
        <v>495</v>
      </c>
      <c r="E138" s="286"/>
      <c r="F138" s="288"/>
    </row>
    <row r="139" spans="2:6" ht="34.5" customHeight="1">
      <c r="B139" s="187" t="s">
        <v>496</v>
      </c>
      <c r="C139" s="30" t="s">
        <v>497</v>
      </c>
      <c r="D139" s="203" t="s">
        <v>498</v>
      </c>
      <c r="E139" s="286">
        <v>13000</v>
      </c>
      <c r="F139" s="288">
        <v>14000</v>
      </c>
    </row>
    <row r="140" spans="2:6" ht="34.5" customHeight="1">
      <c r="B140" s="187">
        <v>47</v>
      </c>
      <c r="C140" s="30" t="s">
        <v>499</v>
      </c>
      <c r="D140" s="203" t="s">
        <v>500</v>
      </c>
      <c r="E140" s="286">
        <v>2500</v>
      </c>
      <c r="F140" s="288">
        <v>2000</v>
      </c>
    </row>
    <row r="141" spans="2:6" ht="34.5" customHeight="1">
      <c r="B141" s="187">
        <v>48</v>
      </c>
      <c r="C141" s="30" t="s">
        <v>501</v>
      </c>
      <c r="D141" s="203" t="s">
        <v>502</v>
      </c>
      <c r="E141" s="286">
        <v>5103</v>
      </c>
      <c r="F141" s="288">
        <v>5272</v>
      </c>
    </row>
    <row r="142" spans="2:6" ht="34.5" customHeight="1">
      <c r="B142" s="187" t="s">
        <v>180</v>
      </c>
      <c r="C142" s="30" t="s">
        <v>503</v>
      </c>
      <c r="D142" s="203" t="s">
        <v>504</v>
      </c>
      <c r="E142" s="286"/>
      <c r="F142" s="288"/>
    </row>
    <row r="143" spans="2:6" ht="53.25" customHeight="1">
      <c r="B143" s="187"/>
      <c r="C143" s="30" t="s">
        <v>505</v>
      </c>
      <c r="D143" s="203" t="s">
        <v>506</v>
      </c>
      <c r="E143" s="286"/>
      <c r="F143" s="288"/>
    </row>
    <row r="144" spans="2:6" ht="34.5" customHeight="1">
      <c r="B144" s="187"/>
      <c r="C144" s="30" t="s">
        <v>507</v>
      </c>
      <c r="D144" s="203" t="s">
        <v>508</v>
      </c>
      <c r="E144" s="286">
        <v>142190</v>
      </c>
      <c r="F144" s="288">
        <v>135203</v>
      </c>
    </row>
    <row r="145" spans="2:6" ht="34.5" customHeight="1" thickBot="1">
      <c r="B145" s="188">
        <v>89</v>
      </c>
      <c r="C145" s="189" t="s">
        <v>509</v>
      </c>
      <c r="D145" s="205" t="s">
        <v>510</v>
      </c>
      <c r="E145" s="289">
        <v>58100</v>
      </c>
      <c r="F145" s="290">
        <v>58500</v>
      </c>
    </row>
    <row r="147" spans="2:4" ht="15.75">
      <c r="B147" s="1"/>
      <c r="C147" s="1"/>
      <c r="D147" s="1"/>
    </row>
    <row r="148" spans="2:4" ht="18.75">
      <c r="B148" s="1"/>
      <c r="C148" s="1"/>
      <c r="D148" s="196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35433070866141736" bottom="0.5511811023622047" header="0.31496062992125984" footer="0.31496062992125984"/>
  <pageSetup horizontalDpi="600" verticalDpi="600" orientation="portrait" paperSize="9" scale="45" r:id="rId1"/>
  <headerFooter>
    <oddFooter>&amp;C&amp;P</oddFooter>
  </headerFooter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W96"/>
  <sheetViews>
    <sheetView showGridLines="0" view="pageBreakPreview" zoomScale="60" zoomScaleNormal="70" zoomScalePageLayoutView="0" workbookViewId="0" topLeftCell="A29">
      <selection activeCell="D34" sqref="D34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3.7109375" style="15" customWidth="1"/>
    <col min="4" max="9" width="21.7109375" style="15" customWidth="1"/>
    <col min="10" max="10" width="12.28125" style="15" customWidth="1"/>
    <col min="11" max="11" width="13.421875" style="15" customWidth="1"/>
    <col min="12" max="12" width="11.28125" style="15" customWidth="1"/>
    <col min="13" max="13" width="12.42187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553" t="s">
        <v>716</v>
      </c>
    </row>
    <row r="4" spans="2:9" ht="18.75">
      <c r="B4" s="882" t="s">
        <v>59</v>
      </c>
      <c r="C4" s="882"/>
      <c r="D4" s="882"/>
      <c r="E4" s="882"/>
      <c r="F4" s="882"/>
      <c r="G4" s="882"/>
      <c r="H4" s="882"/>
      <c r="I4" s="882"/>
    </row>
    <row r="5" spans="3:9" ht="16.5" thickBot="1">
      <c r="C5" s="131"/>
      <c r="D5" s="131"/>
      <c r="E5" s="131"/>
      <c r="F5" s="131"/>
      <c r="G5" s="131"/>
      <c r="H5" s="131"/>
      <c r="I5" s="130" t="s">
        <v>60</v>
      </c>
    </row>
    <row r="6" spans="2:23" ht="25.5" customHeight="1">
      <c r="B6" s="887" t="s">
        <v>575</v>
      </c>
      <c r="C6" s="873" t="s">
        <v>62</v>
      </c>
      <c r="D6" s="878" t="s">
        <v>917</v>
      </c>
      <c r="E6" s="885" t="s">
        <v>918</v>
      </c>
      <c r="F6" s="883" t="s">
        <v>908</v>
      </c>
      <c r="G6" s="880" t="s">
        <v>909</v>
      </c>
      <c r="H6" s="880" t="s">
        <v>910</v>
      </c>
      <c r="I6" s="889" t="s">
        <v>911</v>
      </c>
      <c r="J6" s="875"/>
      <c r="K6" s="872"/>
      <c r="L6" s="875"/>
      <c r="M6" s="872"/>
      <c r="N6" s="875"/>
      <c r="O6" s="872"/>
      <c r="P6" s="875"/>
      <c r="Q6" s="872"/>
      <c r="R6" s="872"/>
      <c r="S6" s="872"/>
      <c r="T6" s="133"/>
      <c r="U6" s="133"/>
      <c r="V6" s="133"/>
      <c r="W6" s="133"/>
    </row>
    <row r="7" spans="2:23" ht="36.75" customHeight="1" thickBot="1">
      <c r="B7" s="888"/>
      <c r="C7" s="874"/>
      <c r="D7" s="879"/>
      <c r="E7" s="886"/>
      <c r="F7" s="884"/>
      <c r="G7" s="881"/>
      <c r="H7" s="881"/>
      <c r="I7" s="890"/>
      <c r="J7" s="875"/>
      <c r="K7" s="875"/>
      <c r="L7" s="875"/>
      <c r="M7" s="875"/>
      <c r="N7" s="875"/>
      <c r="O7" s="872"/>
      <c r="P7" s="875"/>
      <c r="Q7" s="872"/>
      <c r="R7" s="872"/>
      <c r="S7" s="872"/>
      <c r="T7" s="133"/>
      <c r="U7" s="133"/>
      <c r="V7" s="133"/>
      <c r="W7" s="133"/>
    </row>
    <row r="8" spans="2:23" ht="36" customHeight="1">
      <c r="B8" s="249" t="s">
        <v>98</v>
      </c>
      <c r="C8" s="250" t="s">
        <v>182</v>
      </c>
      <c r="D8" s="389">
        <v>95668090</v>
      </c>
      <c r="E8" s="554">
        <v>89874578</v>
      </c>
      <c r="F8" s="389">
        <v>16285269</v>
      </c>
      <c r="G8" s="390">
        <v>52570838</v>
      </c>
      <c r="H8" s="390">
        <v>78855807</v>
      </c>
      <c r="I8" s="391">
        <v>105141077</v>
      </c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</row>
    <row r="9" spans="2:23" ht="36" customHeight="1">
      <c r="B9" s="242" t="s">
        <v>99</v>
      </c>
      <c r="C9" s="243" t="s">
        <v>183</v>
      </c>
      <c r="D9" s="308">
        <v>131590715</v>
      </c>
      <c r="E9" s="555">
        <v>123380000</v>
      </c>
      <c r="F9" s="308">
        <v>36155560</v>
      </c>
      <c r="G9" s="134">
        <v>72297710</v>
      </c>
      <c r="H9" s="134">
        <v>108547390</v>
      </c>
      <c r="I9" s="300">
        <v>144461595</v>
      </c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</row>
    <row r="10" spans="2:23" ht="36" customHeight="1">
      <c r="B10" s="242" t="s">
        <v>100</v>
      </c>
      <c r="C10" s="243" t="s">
        <v>184</v>
      </c>
      <c r="D10" s="308">
        <v>153500570</v>
      </c>
      <c r="E10" s="555">
        <v>143924000</v>
      </c>
      <c r="F10" s="308">
        <v>42175465</v>
      </c>
      <c r="G10" s="134">
        <v>84335285</v>
      </c>
      <c r="H10" s="134">
        <v>126620545</v>
      </c>
      <c r="I10" s="300">
        <v>168514450</v>
      </c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</row>
    <row r="11" spans="2:23" ht="36" customHeight="1">
      <c r="B11" s="242" t="s">
        <v>101</v>
      </c>
      <c r="C11" s="243" t="s">
        <v>185</v>
      </c>
      <c r="D11" s="308">
        <v>175</v>
      </c>
      <c r="E11" s="555">
        <v>162</v>
      </c>
      <c r="F11" s="308">
        <v>175</v>
      </c>
      <c r="G11" s="134">
        <v>175</v>
      </c>
      <c r="H11" s="134">
        <v>175</v>
      </c>
      <c r="I11" s="300">
        <v>175</v>
      </c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</row>
    <row r="12" spans="2:23" ht="36" customHeight="1">
      <c r="B12" s="242" t="s">
        <v>186</v>
      </c>
      <c r="C12" s="244" t="s">
        <v>187</v>
      </c>
      <c r="D12" s="308">
        <v>168</v>
      </c>
      <c r="E12" s="555">
        <v>149</v>
      </c>
      <c r="F12" s="308">
        <v>168</v>
      </c>
      <c r="G12" s="134">
        <v>168</v>
      </c>
      <c r="H12" s="134">
        <v>168</v>
      </c>
      <c r="I12" s="300">
        <v>168</v>
      </c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</row>
    <row r="13" spans="2:23" ht="36" customHeight="1">
      <c r="B13" s="242" t="s">
        <v>188</v>
      </c>
      <c r="C13" s="244" t="s">
        <v>189</v>
      </c>
      <c r="D13" s="308">
        <v>7</v>
      </c>
      <c r="E13" s="555">
        <v>13</v>
      </c>
      <c r="F13" s="308">
        <v>7</v>
      </c>
      <c r="G13" s="134">
        <v>7</v>
      </c>
      <c r="H13" s="134">
        <v>7</v>
      </c>
      <c r="I13" s="300">
        <v>7</v>
      </c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</row>
    <row r="14" spans="2:23" ht="36" customHeight="1">
      <c r="B14" s="242" t="s">
        <v>89</v>
      </c>
      <c r="C14" s="245" t="s">
        <v>64</v>
      </c>
      <c r="D14" s="308"/>
      <c r="E14" s="555"/>
      <c r="F14" s="308"/>
      <c r="G14" s="134"/>
      <c r="H14" s="134"/>
      <c r="I14" s="300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</row>
    <row r="15" spans="2:23" ht="36" customHeight="1">
      <c r="B15" s="242" t="s">
        <v>90</v>
      </c>
      <c r="C15" s="245" t="s">
        <v>538</v>
      </c>
      <c r="D15" s="308"/>
      <c r="E15" s="555"/>
      <c r="F15" s="308"/>
      <c r="G15" s="134"/>
      <c r="H15" s="134"/>
      <c r="I15" s="300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</row>
    <row r="16" spans="2:23" ht="36" customHeight="1">
      <c r="B16" s="242" t="s">
        <v>91</v>
      </c>
      <c r="C16" s="245" t="s">
        <v>65</v>
      </c>
      <c r="D16" s="308"/>
      <c r="E16" s="555"/>
      <c r="F16" s="308"/>
      <c r="G16" s="134"/>
      <c r="H16" s="134"/>
      <c r="I16" s="300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spans="2:23" ht="36" customHeight="1">
      <c r="B17" s="242" t="s">
        <v>190</v>
      </c>
      <c r="C17" s="245" t="s">
        <v>552</v>
      </c>
      <c r="D17" s="308"/>
      <c r="E17" s="555"/>
      <c r="F17" s="308"/>
      <c r="G17" s="134"/>
      <c r="H17" s="134"/>
      <c r="I17" s="300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</row>
    <row r="18" spans="2:23" ht="36" customHeight="1">
      <c r="B18" s="242" t="s">
        <v>92</v>
      </c>
      <c r="C18" s="243" t="s">
        <v>66</v>
      </c>
      <c r="D18" s="308">
        <v>2000000</v>
      </c>
      <c r="E18" s="555">
        <v>2200000</v>
      </c>
      <c r="F18" s="308">
        <v>600000</v>
      </c>
      <c r="G18" s="134">
        <v>1200000</v>
      </c>
      <c r="H18" s="134">
        <v>1800000</v>
      </c>
      <c r="I18" s="300">
        <v>2000000</v>
      </c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</row>
    <row r="19" spans="2:23" ht="36" customHeight="1">
      <c r="B19" s="242" t="s">
        <v>93</v>
      </c>
      <c r="C19" s="246" t="s">
        <v>537</v>
      </c>
      <c r="D19" s="308">
        <v>5</v>
      </c>
      <c r="E19" s="555">
        <v>5</v>
      </c>
      <c r="F19" s="308">
        <v>5</v>
      </c>
      <c r="G19" s="134">
        <v>5</v>
      </c>
      <c r="H19" s="134">
        <v>5</v>
      </c>
      <c r="I19" s="300">
        <v>5</v>
      </c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</row>
    <row r="20" spans="2:23" ht="36" customHeight="1">
      <c r="B20" s="242" t="s">
        <v>94</v>
      </c>
      <c r="C20" s="243" t="s">
        <v>67</v>
      </c>
      <c r="D20" s="308"/>
      <c r="E20" s="555"/>
      <c r="F20" s="308"/>
      <c r="G20" s="134"/>
      <c r="H20" s="134"/>
      <c r="I20" s="300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</row>
    <row r="21" spans="2:23" ht="36" customHeight="1">
      <c r="B21" s="242" t="s">
        <v>95</v>
      </c>
      <c r="C21" s="245" t="s">
        <v>551</v>
      </c>
      <c r="D21" s="308"/>
      <c r="E21" s="555"/>
      <c r="F21" s="308"/>
      <c r="G21" s="134"/>
      <c r="H21" s="134"/>
      <c r="I21" s="300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</row>
    <row r="22" spans="2:23" ht="36" customHeight="1">
      <c r="B22" s="242" t="s">
        <v>156</v>
      </c>
      <c r="C22" s="243" t="s">
        <v>106</v>
      </c>
      <c r="D22" s="308"/>
      <c r="E22" s="555"/>
      <c r="F22" s="308"/>
      <c r="G22" s="134"/>
      <c r="H22" s="134"/>
      <c r="I22" s="300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</row>
    <row r="23" spans="2:23" ht="36" customHeight="1">
      <c r="B23" s="242" t="s">
        <v>46</v>
      </c>
      <c r="C23" s="243" t="s">
        <v>555</v>
      </c>
      <c r="D23" s="308"/>
      <c r="E23" s="555"/>
      <c r="F23" s="308"/>
      <c r="G23" s="134"/>
      <c r="H23" s="134"/>
      <c r="I23" s="300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</row>
    <row r="24" spans="2:23" ht="36" customHeight="1">
      <c r="B24" s="242" t="s">
        <v>158</v>
      </c>
      <c r="C24" s="243" t="s">
        <v>688</v>
      </c>
      <c r="D24" s="308">
        <v>600000</v>
      </c>
      <c r="E24" s="555">
        <v>600000</v>
      </c>
      <c r="F24" s="308">
        <v>150000</v>
      </c>
      <c r="G24" s="134">
        <v>300000</v>
      </c>
      <c r="H24" s="134">
        <v>450000</v>
      </c>
      <c r="I24" s="300">
        <v>600000</v>
      </c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</row>
    <row r="25" spans="2:23" ht="36" customHeight="1">
      <c r="B25" s="242" t="s">
        <v>191</v>
      </c>
      <c r="C25" s="243" t="s">
        <v>687</v>
      </c>
      <c r="D25" s="308">
        <v>3</v>
      </c>
      <c r="E25" s="555">
        <v>3</v>
      </c>
      <c r="F25" s="308">
        <v>3</v>
      </c>
      <c r="G25" s="134">
        <v>3</v>
      </c>
      <c r="H25" s="134">
        <v>3</v>
      </c>
      <c r="I25" s="300">
        <v>3</v>
      </c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</row>
    <row r="26" spans="2:23" ht="36" customHeight="1">
      <c r="B26" s="242" t="s">
        <v>192</v>
      </c>
      <c r="C26" s="243" t="s">
        <v>517</v>
      </c>
      <c r="D26" s="308"/>
      <c r="E26" s="555"/>
      <c r="F26" s="308"/>
      <c r="G26" s="134"/>
      <c r="H26" s="134"/>
      <c r="I26" s="300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</row>
    <row r="27" spans="2:23" ht="36" customHeight="1">
      <c r="B27" s="242" t="s">
        <v>193</v>
      </c>
      <c r="C27" s="243" t="s">
        <v>554</v>
      </c>
      <c r="D27" s="308"/>
      <c r="E27" s="555"/>
      <c r="F27" s="308"/>
      <c r="G27" s="134"/>
      <c r="H27" s="134"/>
      <c r="I27" s="300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</row>
    <row r="28" spans="2:23" ht="36" customHeight="1">
      <c r="B28" s="242" t="s">
        <v>194</v>
      </c>
      <c r="C28" s="243" t="s">
        <v>68</v>
      </c>
      <c r="D28" s="308">
        <v>3700000</v>
      </c>
      <c r="E28" s="555">
        <v>3700000</v>
      </c>
      <c r="F28" s="308">
        <v>1000000</v>
      </c>
      <c r="G28" s="134">
        <v>1800000</v>
      </c>
      <c r="H28" s="134">
        <v>2800000</v>
      </c>
      <c r="I28" s="300">
        <v>3700000</v>
      </c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</row>
    <row r="29" spans="2:23" ht="36" customHeight="1">
      <c r="B29" s="242" t="s">
        <v>195</v>
      </c>
      <c r="C29" s="243" t="s">
        <v>49</v>
      </c>
      <c r="D29" s="308">
        <v>350000</v>
      </c>
      <c r="E29" s="555">
        <v>350000</v>
      </c>
      <c r="F29" s="308">
        <v>60000</v>
      </c>
      <c r="G29" s="134">
        <v>120000</v>
      </c>
      <c r="H29" s="134">
        <v>250000</v>
      </c>
      <c r="I29" s="300">
        <v>350000</v>
      </c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</row>
    <row r="30" spans="2:23" ht="36" customHeight="1">
      <c r="B30" s="242" t="s">
        <v>160</v>
      </c>
      <c r="C30" s="247" t="s">
        <v>50</v>
      </c>
      <c r="D30" s="308">
        <v>50000</v>
      </c>
      <c r="E30" s="555">
        <v>50000</v>
      </c>
      <c r="F30" s="308">
        <v>15000</v>
      </c>
      <c r="G30" s="134">
        <v>25000</v>
      </c>
      <c r="H30" s="134">
        <v>40000</v>
      </c>
      <c r="I30" s="300">
        <v>50000</v>
      </c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</row>
    <row r="31" spans="2:23" ht="36" customHeight="1">
      <c r="B31" s="242" t="s">
        <v>161</v>
      </c>
      <c r="C31" s="243" t="s">
        <v>69</v>
      </c>
      <c r="D31" s="308">
        <v>300000</v>
      </c>
      <c r="E31" s="555"/>
      <c r="F31" s="308">
        <v>280000</v>
      </c>
      <c r="G31" s="134">
        <v>550000</v>
      </c>
      <c r="H31" s="134">
        <v>550000</v>
      </c>
      <c r="I31" s="300">
        <v>550000</v>
      </c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</row>
    <row r="32" spans="2:23" ht="36" customHeight="1">
      <c r="B32" s="242" t="s">
        <v>516</v>
      </c>
      <c r="C32" s="243" t="s">
        <v>750</v>
      </c>
      <c r="D32" s="308">
        <v>1</v>
      </c>
      <c r="E32" s="555"/>
      <c r="F32" s="308">
        <v>1</v>
      </c>
      <c r="G32" s="134">
        <v>2</v>
      </c>
      <c r="H32" s="134">
        <v>2</v>
      </c>
      <c r="I32" s="300">
        <v>2</v>
      </c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</row>
    <row r="33" spans="2:23" ht="36" customHeight="1">
      <c r="B33" s="242" t="s">
        <v>47</v>
      </c>
      <c r="C33" s="243" t="s">
        <v>70</v>
      </c>
      <c r="D33" s="308">
        <v>2000000</v>
      </c>
      <c r="E33" s="555">
        <v>2181000</v>
      </c>
      <c r="F33" s="308">
        <v>2400000</v>
      </c>
      <c r="G33" s="134">
        <v>2400000</v>
      </c>
      <c r="H33" s="134">
        <v>2400000</v>
      </c>
      <c r="I33" s="300">
        <v>2400000</v>
      </c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</row>
    <row r="34" spans="2:23" ht="36" customHeight="1">
      <c r="B34" s="242" t="s">
        <v>196</v>
      </c>
      <c r="C34" s="243" t="s">
        <v>789</v>
      </c>
      <c r="D34" s="308">
        <v>21</v>
      </c>
      <c r="E34" s="555">
        <v>21</v>
      </c>
      <c r="F34" s="308">
        <v>23</v>
      </c>
      <c r="G34" s="134">
        <v>23</v>
      </c>
      <c r="H34" s="134">
        <v>23</v>
      </c>
      <c r="I34" s="300">
        <v>23</v>
      </c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</row>
    <row r="35" spans="2:23" ht="36" customHeight="1">
      <c r="B35" s="242" t="s">
        <v>197</v>
      </c>
      <c r="C35" s="243" t="s">
        <v>71</v>
      </c>
      <c r="D35" s="308"/>
      <c r="E35" s="555"/>
      <c r="F35" s="308"/>
      <c r="G35" s="134"/>
      <c r="H35" s="134"/>
      <c r="I35" s="300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</row>
    <row r="36" spans="2:23" ht="36" customHeight="1">
      <c r="B36" s="242" t="s">
        <v>162</v>
      </c>
      <c r="C36" s="243" t="s">
        <v>72</v>
      </c>
      <c r="D36" s="308">
        <v>500000</v>
      </c>
      <c r="E36" s="555">
        <v>500000</v>
      </c>
      <c r="F36" s="308">
        <v>150000</v>
      </c>
      <c r="G36" s="134">
        <v>250000</v>
      </c>
      <c r="H36" s="134">
        <v>400000</v>
      </c>
      <c r="I36" s="300">
        <v>500000</v>
      </c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</row>
    <row r="37" spans="2:23" ht="36" customHeight="1">
      <c r="B37" s="242" t="s">
        <v>198</v>
      </c>
      <c r="C37" s="243" t="s">
        <v>73</v>
      </c>
      <c r="D37" s="308"/>
      <c r="E37" s="555"/>
      <c r="F37" s="308"/>
      <c r="G37" s="134"/>
      <c r="H37" s="134"/>
      <c r="I37" s="300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</row>
    <row r="38" spans="2:23" ht="36" customHeight="1" thickBot="1">
      <c r="B38" s="242" t="s">
        <v>751</v>
      </c>
      <c r="C38" s="248" t="s">
        <v>74</v>
      </c>
      <c r="D38" s="392"/>
      <c r="E38" s="556"/>
      <c r="F38" s="392"/>
      <c r="G38" s="393"/>
      <c r="H38" s="393"/>
      <c r="I38" s="394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</row>
    <row r="39" spans="2:23" ht="15.75">
      <c r="B39" s="132"/>
      <c r="C39" s="135"/>
      <c r="D39" s="135"/>
      <c r="E39" s="135"/>
      <c r="F39" s="135"/>
      <c r="G39" s="135"/>
      <c r="H39" s="135"/>
      <c r="I39" s="135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</row>
    <row r="40" spans="2:23" ht="19.5" customHeight="1">
      <c r="B40" s="132"/>
      <c r="C40" s="877" t="s">
        <v>556</v>
      </c>
      <c r="D40" s="877"/>
      <c r="E40" s="137"/>
      <c r="F40" s="132"/>
      <c r="G40" s="132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</row>
    <row r="41" spans="2:23" ht="18.75" customHeight="1">
      <c r="B41" s="132"/>
      <c r="C41" s="876" t="s">
        <v>553</v>
      </c>
      <c r="D41" s="876"/>
      <c r="E41" s="876"/>
      <c r="F41" s="135"/>
      <c r="G41" s="135"/>
      <c r="H41" s="135"/>
      <c r="I41" s="135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</row>
    <row r="42" spans="2:23" ht="15.75">
      <c r="B42" s="132"/>
      <c r="C42" s="135"/>
      <c r="D42" s="135"/>
      <c r="E42" s="135"/>
      <c r="F42" s="135"/>
      <c r="G42" s="135"/>
      <c r="H42" s="135"/>
      <c r="I42" s="135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</row>
    <row r="43" spans="3:23" ht="24" customHeight="1">
      <c r="C43" s="136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</row>
    <row r="44" spans="2:23" ht="15.75">
      <c r="B44" s="132"/>
      <c r="C44" s="135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</row>
    <row r="45" spans="2:23" ht="15.75">
      <c r="B45" s="132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</row>
    <row r="46" spans="2:23" ht="15.75">
      <c r="B46" s="132"/>
      <c r="C46" s="133"/>
      <c r="D46" s="135"/>
      <c r="E46" s="135"/>
      <c r="F46" s="135"/>
      <c r="G46" s="135"/>
      <c r="H46" s="135"/>
      <c r="I46" s="135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</row>
    <row r="47" spans="2:23" ht="15.75">
      <c r="B47" s="132"/>
      <c r="C47" s="133"/>
      <c r="D47" s="135"/>
      <c r="E47" s="135"/>
      <c r="F47" s="135"/>
      <c r="G47" s="135"/>
      <c r="H47" s="135"/>
      <c r="I47" s="135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</row>
    <row r="48" spans="2:23" ht="15.75">
      <c r="B48" s="132"/>
      <c r="C48" s="135"/>
      <c r="D48" s="135"/>
      <c r="E48" s="135"/>
      <c r="F48" s="135"/>
      <c r="G48" s="135"/>
      <c r="H48" s="135"/>
      <c r="I48" s="135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</row>
    <row r="49" spans="2:23" ht="15.75">
      <c r="B49" s="132"/>
      <c r="C49" s="135"/>
      <c r="D49" s="135"/>
      <c r="E49" s="135"/>
      <c r="F49" s="135"/>
      <c r="G49" s="135"/>
      <c r="H49" s="135"/>
      <c r="I49" s="135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</row>
    <row r="50" spans="2:23" ht="15.75">
      <c r="B50" s="132"/>
      <c r="C50" s="135"/>
      <c r="D50" s="135"/>
      <c r="E50" s="135"/>
      <c r="F50" s="135"/>
      <c r="G50" s="135"/>
      <c r="H50" s="135"/>
      <c r="I50" s="135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</row>
    <row r="51" spans="2:15" ht="15.75">
      <c r="B51" s="132"/>
      <c r="C51" s="135"/>
      <c r="D51" s="135"/>
      <c r="E51" s="135"/>
      <c r="F51" s="135"/>
      <c r="G51" s="135"/>
      <c r="H51" s="135"/>
      <c r="I51" s="135"/>
      <c r="J51" s="133"/>
      <c r="K51" s="133"/>
      <c r="L51" s="133"/>
      <c r="M51" s="133"/>
      <c r="N51" s="133"/>
      <c r="O51" s="133"/>
    </row>
    <row r="52" spans="2:15" ht="15.75">
      <c r="B52" s="132"/>
      <c r="C52" s="135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</row>
    <row r="53" spans="2:15" ht="15.75">
      <c r="B53" s="132"/>
      <c r="C53" s="135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</row>
    <row r="54" spans="2:15" ht="15.75">
      <c r="B54" s="132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</row>
    <row r="55" spans="2:15" ht="15.75">
      <c r="B55" s="132"/>
      <c r="C55" s="133"/>
      <c r="D55" s="135"/>
      <c r="E55" s="135"/>
      <c r="F55" s="135"/>
      <c r="G55" s="135"/>
      <c r="H55" s="135"/>
      <c r="I55" s="135"/>
      <c r="J55" s="133"/>
      <c r="K55" s="133"/>
      <c r="L55" s="133"/>
      <c r="M55" s="133"/>
      <c r="N55" s="133"/>
      <c r="O55" s="133"/>
    </row>
    <row r="56" spans="2:15" ht="15.75">
      <c r="B56" s="132"/>
      <c r="C56" s="133"/>
      <c r="D56" s="135"/>
      <c r="E56" s="135"/>
      <c r="F56" s="135"/>
      <c r="G56" s="135"/>
      <c r="H56" s="135"/>
      <c r="I56" s="135"/>
      <c r="J56" s="133"/>
      <c r="K56" s="133"/>
      <c r="L56" s="133"/>
      <c r="M56" s="133"/>
      <c r="N56" s="133"/>
      <c r="O56" s="133"/>
    </row>
    <row r="57" spans="2:15" ht="15.75">
      <c r="B57" s="132"/>
      <c r="C57" s="135"/>
      <c r="D57" s="135"/>
      <c r="E57" s="135"/>
      <c r="F57" s="135"/>
      <c r="G57" s="135"/>
      <c r="H57" s="135"/>
      <c r="I57" s="135"/>
      <c r="J57" s="133"/>
      <c r="K57" s="133"/>
      <c r="L57" s="133"/>
      <c r="M57" s="133"/>
      <c r="N57" s="133"/>
      <c r="O57" s="133"/>
    </row>
    <row r="58" spans="2:15" ht="15.75">
      <c r="B58" s="132"/>
      <c r="C58" s="135"/>
      <c r="D58" s="135"/>
      <c r="E58" s="135"/>
      <c r="F58" s="135"/>
      <c r="G58" s="135"/>
      <c r="H58" s="135"/>
      <c r="I58" s="135"/>
      <c r="J58" s="133"/>
      <c r="K58" s="133"/>
      <c r="L58" s="133"/>
      <c r="M58" s="133"/>
      <c r="N58" s="133"/>
      <c r="O58" s="133"/>
    </row>
    <row r="59" spans="2:15" ht="15.75">
      <c r="B59" s="132"/>
      <c r="C59" s="135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2:15" ht="15.75">
      <c r="B60" s="132"/>
      <c r="C60" s="135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  <row r="61" spans="2:15" ht="15.75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</row>
    <row r="62" spans="2:15" ht="15.75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</row>
    <row r="63" spans="2:15" ht="15.75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</row>
    <row r="64" spans="2:15" ht="15.75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</row>
    <row r="65" spans="2:15" ht="15.75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</row>
    <row r="66" spans="2:15" ht="15.75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</row>
    <row r="67" spans="2:15" ht="15.75"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</row>
    <row r="68" spans="2:15" ht="15.75"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</row>
    <row r="69" spans="2:15" ht="15.75"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</row>
    <row r="70" spans="2:15" ht="15.75"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</row>
    <row r="71" spans="2:15" ht="15.75"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</row>
    <row r="72" spans="2:15" ht="15.75"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</row>
    <row r="73" spans="2:15" ht="15.75"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</row>
    <row r="74" spans="2:15" ht="15.75"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</row>
    <row r="75" spans="2:15" ht="15.75"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</row>
    <row r="76" spans="2:15" ht="15.75"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</row>
    <row r="77" spans="2:15" ht="15.75"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</row>
    <row r="78" spans="2:15" ht="15.75"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</row>
    <row r="79" spans="2:15" ht="15.75"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</row>
    <row r="80" spans="2:15" ht="15.75"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</row>
    <row r="81" spans="2:15" ht="15.75"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</row>
    <row r="82" spans="2:15" ht="15.75"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</row>
    <row r="83" spans="2:15" ht="15.75"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</row>
    <row r="84" spans="2:15" ht="15.75"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</row>
    <row r="85" spans="2:15" ht="15.75"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</row>
    <row r="86" spans="2:15" ht="15.75"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</row>
    <row r="87" spans="2:15" ht="15.75"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</row>
    <row r="88" spans="2:15" ht="15.75"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</row>
    <row r="89" spans="2:15" ht="15.75"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</row>
    <row r="90" spans="2:15" ht="15.75"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</row>
    <row r="91" spans="2:15" ht="15.75"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</row>
    <row r="92" spans="2:15" ht="15.75"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</row>
    <row r="93" spans="2:15" ht="15.75"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</row>
    <row r="94" spans="2:15" ht="15.75"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</row>
    <row r="95" spans="2:15" ht="15.75">
      <c r="B95" s="133"/>
      <c r="C95" s="133"/>
      <c r="J95" s="133"/>
      <c r="K95" s="133"/>
      <c r="L95" s="133"/>
      <c r="M95" s="133"/>
      <c r="N95" s="133"/>
      <c r="O95" s="133"/>
    </row>
    <row r="96" spans="2:15" ht="15.75">
      <c r="B96" s="133"/>
      <c r="C96" s="133"/>
      <c r="J96" s="133"/>
      <c r="K96" s="133"/>
      <c r="L96" s="133"/>
      <c r="M96" s="133"/>
      <c r="N96" s="133"/>
      <c r="O96" s="133"/>
    </row>
  </sheetData>
  <sheetProtection/>
  <mergeCells count="21">
    <mergeCell ref="S6:S7"/>
    <mergeCell ref="H6:H7"/>
    <mergeCell ref="I6:I7"/>
    <mergeCell ref="J6:J7"/>
    <mergeCell ref="K6:K7"/>
    <mergeCell ref="G6:G7"/>
    <mergeCell ref="B4:I4"/>
    <mergeCell ref="F6:F7"/>
    <mergeCell ref="E6:E7"/>
    <mergeCell ref="N6:N7"/>
    <mergeCell ref="B6:B7"/>
    <mergeCell ref="R6:R7"/>
    <mergeCell ref="C6:C7"/>
    <mergeCell ref="O6:O7"/>
    <mergeCell ref="L6:L7"/>
    <mergeCell ref="M6:M7"/>
    <mergeCell ref="C41:E41"/>
    <mergeCell ref="C40:D40"/>
    <mergeCell ref="P6:P7"/>
    <mergeCell ref="D6:D7"/>
    <mergeCell ref="Q6:Q7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scale="45" r:id="rId1"/>
  <colBreaks count="1" manualBreakCount="1">
    <brk id="11" max="65535" man="1"/>
  </colBreaks>
  <ignoredErrors>
    <ignoredError sqref="B8:B31 B32:B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32"/>
  <sheetViews>
    <sheetView showGridLines="0" view="pageBreakPreview" zoomScale="60" zoomScalePageLayoutView="0" workbookViewId="0" topLeftCell="A1">
      <selection activeCell="F21" sqref="F21"/>
    </sheetView>
  </sheetViews>
  <sheetFormatPr defaultColWidth="9.140625" defaultRowHeight="12.75"/>
  <cols>
    <col min="3" max="3" width="20.00390625" style="0" customWidth="1"/>
    <col min="4" max="8" width="15.7109375" style="0" customWidth="1"/>
  </cols>
  <sheetData>
    <row r="1" ht="15.75">
      <c r="H1" s="11" t="s">
        <v>715</v>
      </c>
    </row>
    <row r="2" spans="2:8" ht="15">
      <c r="B2" s="33"/>
      <c r="C2" s="33"/>
      <c r="D2" s="33"/>
      <c r="E2" s="33"/>
      <c r="F2" s="33"/>
      <c r="G2" s="33"/>
      <c r="H2" s="33"/>
    </row>
    <row r="3" spans="2:8" ht="18.75" customHeight="1">
      <c r="B3" s="891" t="s">
        <v>919</v>
      </c>
      <c r="C3" s="892"/>
      <c r="D3" s="892"/>
      <c r="E3" s="892"/>
      <c r="F3" s="892"/>
      <c r="G3" s="892"/>
      <c r="H3" s="892"/>
    </row>
    <row r="4" spans="2:8" ht="18.75" customHeight="1">
      <c r="B4" s="892"/>
      <c r="C4" s="892"/>
      <c r="D4" s="892"/>
      <c r="E4" s="892"/>
      <c r="F4" s="892"/>
      <c r="G4" s="892"/>
      <c r="H4" s="892"/>
    </row>
    <row r="5" ht="13.5" thickBot="1"/>
    <row r="6" spans="2:8" ht="12.75">
      <c r="B6" s="895" t="s">
        <v>2</v>
      </c>
      <c r="C6" s="897" t="s">
        <v>787</v>
      </c>
      <c r="D6" s="897" t="s">
        <v>519</v>
      </c>
      <c r="E6" s="897" t="s">
        <v>689</v>
      </c>
      <c r="F6" s="897" t="s">
        <v>520</v>
      </c>
      <c r="G6" s="897" t="s">
        <v>521</v>
      </c>
      <c r="H6" s="897" t="s">
        <v>522</v>
      </c>
    </row>
    <row r="7" spans="2:8" ht="31.5" customHeight="1" thickBot="1">
      <c r="B7" s="896"/>
      <c r="C7" s="898"/>
      <c r="D7" s="898"/>
      <c r="E7" s="898"/>
      <c r="F7" s="898" t="s">
        <v>520</v>
      </c>
      <c r="G7" s="898" t="s">
        <v>521</v>
      </c>
      <c r="H7" s="898" t="s">
        <v>522</v>
      </c>
    </row>
    <row r="8" spans="2:8" ht="31.5" customHeight="1">
      <c r="B8" s="728">
        <v>1</v>
      </c>
      <c r="C8" s="729" t="s">
        <v>935</v>
      </c>
      <c r="D8" s="729">
        <v>1</v>
      </c>
      <c r="E8" s="729">
        <v>1</v>
      </c>
      <c r="F8" s="729">
        <v>1</v>
      </c>
      <c r="G8" s="729">
        <v>1</v>
      </c>
      <c r="H8" s="729"/>
    </row>
    <row r="9" spans="2:8" ht="31.5" customHeight="1">
      <c r="B9" s="728"/>
      <c r="C9" s="729" t="s">
        <v>942</v>
      </c>
      <c r="D9" s="729">
        <v>3</v>
      </c>
      <c r="E9" s="729">
        <v>3</v>
      </c>
      <c r="F9" s="729">
        <v>1</v>
      </c>
      <c r="G9" s="729">
        <v>1</v>
      </c>
      <c r="H9" s="729"/>
    </row>
    <row r="10" spans="2:8" ht="15" customHeight="1">
      <c r="B10" s="301">
        <v>2</v>
      </c>
      <c r="C10" s="304" t="s">
        <v>936</v>
      </c>
      <c r="D10" s="304">
        <v>14</v>
      </c>
      <c r="E10" s="304">
        <v>18</v>
      </c>
      <c r="F10" s="304">
        <v>15</v>
      </c>
      <c r="G10" s="304">
        <v>13</v>
      </c>
      <c r="H10" s="304">
        <v>2</v>
      </c>
    </row>
    <row r="11" spans="2:8" ht="15" customHeight="1">
      <c r="B11" s="302">
        <v>3</v>
      </c>
      <c r="C11" s="305" t="s">
        <v>937</v>
      </c>
      <c r="D11" s="305">
        <v>8</v>
      </c>
      <c r="E11" s="305">
        <v>22</v>
      </c>
      <c r="F11" s="305">
        <v>20</v>
      </c>
      <c r="G11" s="305">
        <v>16</v>
      </c>
      <c r="H11" s="305">
        <v>4</v>
      </c>
    </row>
    <row r="12" spans="2:8" ht="15" customHeight="1">
      <c r="B12" s="302">
        <v>4</v>
      </c>
      <c r="C12" s="305" t="s">
        <v>938</v>
      </c>
      <c r="D12" s="305">
        <v>8</v>
      </c>
      <c r="E12" s="305">
        <v>20</v>
      </c>
      <c r="F12" s="305">
        <v>20</v>
      </c>
      <c r="G12" s="305">
        <v>20</v>
      </c>
      <c r="H12" s="305"/>
    </row>
    <row r="13" spans="2:8" ht="15" customHeight="1">
      <c r="B13" s="302">
        <v>5</v>
      </c>
      <c r="C13" s="305" t="s">
        <v>939</v>
      </c>
      <c r="D13" s="305">
        <v>12</v>
      </c>
      <c r="E13" s="305">
        <v>24</v>
      </c>
      <c r="F13" s="305">
        <v>28</v>
      </c>
      <c r="G13" s="305">
        <v>28</v>
      </c>
      <c r="H13" s="305"/>
    </row>
    <row r="14" spans="2:8" ht="15" customHeight="1">
      <c r="B14" s="302">
        <v>6</v>
      </c>
      <c r="C14" s="305" t="s">
        <v>940</v>
      </c>
      <c r="D14" s="305">
        <v>17</v>
      </c>
      <c r="E14" s="305">
        <v>70</v>
      </c>
      <c r="F14" s="305">
        <v>67</v>
      </c>
      <c r="G14" s="305">
        <v>61</v>
      </c>
      <c r="H14" s="305">
        <v>6</v>
      </c>
    </row>
    <row r="15" spans="2:8" ht="15" customHeight="1">
      <c r="B15" s="302">
        <v>7</v>
      </c>
      <c r="C15" s="305" t="s">
        <v>941</v>
      </c>
      <c r="D15" s="305">
        <v>7</v>
      </c>
      <c r="E15" s="305">
        <v>10</v>
      </c>
      <c r="F15" s="305">
        <v>10</v>
      </c>
      <c r="G15" s="305">
        <v>9</v>
      </c>
      <c r="H15" s="305">
        <v>1</v>
      </c>
    </row>
    <row r="16" spans="2:8" ht="15" customHeight="1">
      <c r="B16" s="302">
        <v>8</v>
      </c>
      <c r="C16" s="305"/>
      <c r="D16" s="305"/>
      <c r="E16" s="305"/>
      <c r="F16" s="305"/>
      <c r="G16" s="305"/>
      <c r="H16" s="305"/>
    </row>
    <row r="17" spans="2:8" ht="15" customHeight="1">
      <c r="B17" s="302">
        <v>8</v>
      </c>
      <c r="C17" s="305"/>
      <c r="D17" s="305"/>
      <c r="E17" s="305"/>
      <c r="F17" s="305"/>
      <c r="G17" s="305"/>
      <c r="H17" s="305"/>
    </row>
    <row r="18" spans="2:8" ht="15" customHeight="1">
      <c r="B18" s="302">
        <v>9</v>
      </c>
      <c r="C18" s="305"/>
      <c r="D18" s="305"/>
      <c r="E18" s="305"/>
      <c r="F18" s="305"/>
      <c r="G18" s="305"/>
      <c r="H18" s="305"/>
    </row>
    <row r="19" spans="2:8" ht="15" customHeight="1">
      <c r="B19" s="302">
        <v>10</v>
      </c>
      <c r="C19" s="305"/>
      <c r="D19" s="305"/>
      <c r="E19" s="305"/>
      <c r="F19" s="305"/>
      <c r="G19" s="305"/>
      <c r="H19" s="305"/>
    </row>
    <row r="20" spans="2:8" ht="15" customHeight="1">
      <c r="B20" s="302">
        <v>11</v>
      </c>
      <c r="C20" s="305"/>
      <c r="D20" s="305"/>
      <c r="E20" s="305"/>
      <c r="F20" s="305"/>
      <c r="G20" s="305"/>
      <c r="H20" s="305"/>
    </row>
    <row r="21" spans="2:8" ht="15" customHeight="1">
      <c r="B21" s="302">
        <v>12</v>
      </c>
      <c r="C21" s="305"/>
      <c r="D21" s="305"/>
      <c r="E21" s="305"/>
      <c r="F21" s="305"/>
      <c r="G21" s="305"/>
      <c r="H21" s="305"/>
    </row>
    <row r="22" spans="2:8" ht="15" customHeight="1">
      <c r="B22" s="302">
        <v>13</v>
      </c>
      <c r="C22" s="305"/>
      <c r="D22" s="305"/>
      <c r="E22" s="305"/>
      <c r="F22" s="305"/>
      <c r="G22" s="305"/>
      <c r="H22" s="305"/>
    </row>
    <row r="23" spans="2:8" ht="15" customHeight="1">
      <c r="B23" s="302">
        <v>14</v>
      </c>
      <c r="C23" s="305"/>
      <c r="D23" s="305"/>
      <c r="E23" s="305"/>
      <c r="F23" s="305"/>
      <c r="G23" s="305"/>
      <c r="H23" s="305"/>
    </row>
    <row r="24" spans="2:8" ht="15" customHeight="1">
      <c r="B24" s="302">
        <v>15</v>
      </c>
      <c r="C24" s="305"/>
      <c r="D24" s="305"/>
      <c r="E24" s="305"/>
      <c r="F24" s="305"/>
      <c r="G24" s="305"/>
      <c r="H24" s="305"/>
    </row>
    <row r="25" spans="2:8" ht="15" customHeight="1">
      <c r="B25" s="302">
        <v>16</v>
      </c>
      <c r="C25" s="305"/>
      <c r="D25" s="305"/>
      <c r="E25" s="305"/>
      <c r="F25" s="305"/>
      <c r="G25" s="305"/>
      <c r="H25" s="305"/>
    </row>
    <row r="26" spans="2:8" ht="15" customHeight="1">
      <c r="B26" s="302">
        <v>17</v>
      </c>
      <c r="C26" s="305"/>
      <c r="D26" s="305"/>
      <c r="E26" s="305"/>
      <c r="F26" s="305"/>
      <c r="G26" s="305"/>
      <c r="H26" s="305"/>
    </row>
    <row r="27" spans="2:8" ht="15" customHeight="1">
      <c r="B27" s="302">
        <v>18</v>
      </c>
      <c r="C27" s="305"/>
      <c r="D27" s="305"/>
      <c r="E27" s="305"/>
      <c r="F27" s="305"/>
      <c r="G27" s="305"/>
      <c r="H27" s="305"/>
    </row>
    <row r="28" spans="2:8" ht="15" customHeight="1">
      <c r="B28" s="302">
        <v>19</v>
      </c>
      <c r="C28" s="305"/>
      <c r="D28" s="305"/>
      <c r="E28" s="305"/>
      <c r="F28" s="305"/>
      <c r="G28" s="305"/>
      <c r="H28" s="305"/>
    </row>
    <row r="29" spans="2:8" ht="15" customHeight="1">
      <c r="B29" s="302">
        <v>20</v>
      </c>
      <c r="C29" s="305"/>
      <c r="D29" s="305"/>
      <c r="E29" s="305"/>
      <c r="F29" s="305"/>
      <c r="G29" s="305"/>
      <c r="H29" s="305"/>
    </row>
    <row r="30" spans="2:8" ht="15" customHeight="1">
      <c r="B30" s="302">
        <v>21</v>
      </c>
      <c r="C30" s="305"/>
      <c r="D30" s="305"/>
      <c r="E30" s="305"/>
      <c r="F30" s="305"/>
      <c r="G30" s="305"/>
      <c r="H30" s="305"/>
    </row>
    <row r="31" spans="2:8" ht="15" customHeight="1" thickBot="1">
      <c r="B31" s="303" t="s">
        <v>690</v>
      </c>
      <c r="C31" s="306"/>
      <c r="D31" s="306"/>
      <c r="E31" s="306"/>
      <c r="F31" s="306"/>
      <c r="G31" s="306"/>
      <c r="H31" s="306"/>
    </row>
    <row r="32" spans="2:8" ht="15" customHeight="1" thickBot="1">
      <c r="B32" s="893" t="s">
        <v>523</v>
      </c>
      <c r="C32" s="894"/>
      <c r="D32" s="307">
        <f>SUM(D8:D31)</f>
        <v>70</v>
      </c>
      <c r="E32" s="307">
        <f>SUM(E8:E31)</f>
        <v>168</v>
      </c>
      <c r="F32" s="307">
        <f>SUM(F8:F31)</f>
        <v>162</v>
      </c>
      <c r="G32" s="307">
        <f>SUM(G8:G31)</f>
        <v>149</v>
      </c>
      <c r="H32" s="307">
        <f>SUM(H8:H31)</f>
        <v>13</v>
      </c>
    </row>
  </sheetData>
  <sheetProtection/>
  <mergeCells count="9">
    <mergeCell ref="B3:H4"/>
    <mergeCell ref="B32:C32"/>
    <mergeCell ref="B6:B7"/>
    <mergeCell ref="C6:C7"/>
    <mergeCell ref="D6:D7"/>
    <mergeCell ref="F6:F7"/>
    <mergeCell ref="G6:G7"/>
    <mergeCell ref="H6:H7"/>
    <mergeCell ref="E6:E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O35"/>
  <sheetViews>
    <sheetView showGridLines="0" view="pageBreakPreview" zoomScale="60" zoomScaleNormal="85" zoomScalePageLayoutView="0" workbookViewId="0" topLeftCell="A1">
      <selection activeCell="Y28" sqref="Y28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11" t="s">
        <v>714</v>
      </c>
    </row>
    <row r="5" spans="2:13" ht="15.75" customHeight="1">
      <c r="B5" s="913" t="s">
        <v>0</v>
      </c>
      <c r="C5" s="913"/>
      <c r="D5" s="913"/>
      <c r="E5" s="913"/>
      <c r="F5" s="913"/>
      <c r="G5" s="913"/>
      <c r="H5" s="104"/>
      <c r="I5" s="913" t="s">
        <v>1</v>
      </c>
      <c r="J5" s="913"/>
      <c r="K5" s="913"/>
      <c r="L5" s="913"/>
      <c r="M5" s="104"/>
    </row>
    <row r="6" spans="2:13" ht="15.75" customHeight="1" thickBot="1">
      <c r="B6" s="268"/>
      <c r="C6" s="268"/>
      <c r="D6" s="268"/>
      <c r="E6" s="268"/>
      <c r="F6" s="268"/>
      <c r="G6" s="268"/>
      <c r="H6" s="104"/>
      <c r="I6" s="276"/>
      <c r="J6" s="276"/>
      <c r="K6" s="276"/>
      <c r="L6" s="276"/>
      <c r="M6" s="104"/>
    </row>
    <row r="7" spans="2:13" ht="23.25" customHeight="1" thickBot="1">
      <c r="B7" s="899" t="s">
        <v>2</v>
      </c>
      <c r="C7" s="901" t="s">
        <v>77</v>
      </c>
      <c r="D7" s="903" t="s">
        <v>701</v>
      </c>
      <c r="E7" s="903"/>
      <c r="F7" s="904" t="s">
        <v>702</v>
      </c>
      <c r="G7" s="905"/>
      <c r="H7" s="275"/>
      <c r="I7" s="899" t="s">
        <v>2</v>
      </c>
      <c r="J7" s="901" t="s">
        <v>77</v>
      </c>
      <c r="K7" s="901" t="s">
        <v>746</v>
      </c>
      <c r="L7" s="911" t="s">
        <v>944</v>
      </c>
      <c r="M7" s="105"/>
    </row>
    <row r="8" spans="2:13" ht="40.5" customHeight="1" thickBot="1">
      <c r="B8" s="900"/>
      <c r="C8" s="902"/>
      <c r="D8" s="278" t="s">
        <v>745</v>
      </c>
      <c r="E8" s="107" t="s">
        <v>943</v>
      </c>
      <c r="F8" s="106" t="s">
        <v>745</v>
      </c>
      <c r="G8" s="107" t="s">
        <v>943</v>
      </c>
      <c r="H8" s="275"/>
      <c r="I8" s="900"/>
      <c r="J8" s="902"/>
      <c r="K8" s="902"/>
      <c r="L8" s="912"/>
      <c r="M8" s="105"/>
    </row>
    <row r="9" spans="2:13" ht="30" customHeight="1">
      <c r="B9" s="271">
        <v>1</v>
      </c>
      <c r="C9" s="279" t="s">
        <v>3</v>
      </c>
      <c r="D9" s="395">
        <v>7</v>
      </c>
      <c r="E9" s="332">
        <v>10</v>
      </c>
      <c r="F9" s="396">
        <v>0</v>
      </c>
      <c r="G9" s="337">
        <v>0</v>
      </c>
      <c r="H9" s="275"/>
      <c r="I9" s="274">
        <v>1</v>
      </c>
      <c r="J9" s="277" t="s">
        <v>4</v>
      </c>
      <c r="K9" s="395">
        <v>2</v>
      </c>
      <c r="L9" s="332">
        <v>6</v>
      </c>
      <c r="M9" s="105"/>
    </row>
    <row r="10" spans="2:13" ht="30" customHeight="1">
      <c r="B10" s="109">
        <v>2</v>
      </c>
      <c r="C10" s="22" t="s">
        <v>6</v>
      </c>
      <c r="D10" s="334">
        <v>9</v>
      </c>
      <c r="E10" s="288">
        <v>10</v>
      </c>
      <c r="F10" s="397">
        <v>1</v>
      </c>
      <c r="G10" s="398">
        <v>1</v>
      </c>
      <c r="H10" s="105"/>
      <c r="I10" s="109">
        <v>2</v>
      </c>
      <c r="J10" s="22" t="s">
        <v>572</v>
      </c>
      <c r="K10" s="334">
        <v>13</v>
      </c>
      <c r="L10" s="288">
        <v>22</v>
      </c>
      <c r="M10" s="105"/>
    </row>
    <row r="11" spans="2:13" ht="30" customHeight="1">
      <c r="B11" s="109">
        <v>3</v>
      </c>
      <c r="C11" s="22" t="s">
        <v>8</v>
      </c>
      <c r="D11" s="334"/>
      <c r="E11" s="288"/>
      <c r="F11" s="399"/>
      <c r="G11" s="288"/>
      <c r="H11" s="105"/>
      <c r="I11" s="109">
        <v>3</v>
      </c>
      <c r="J11" s="22" t="s">
        <v>9</v>
      </c>
      <c r="K11" s="334">
        <v>65</v>
      </c>
      <c r="L11" s="288">
        <v>73</v>
      </c>
      <c r="M11" s="105"/>
    </row>
    <row r="12" spans="2:13" ht="30" customHeight="1">
      <c r="B12" s="109">
        <v>4</v>
      </c>
      <c r="C12" s="22" t="s">
        <v>11</v>
      </c>
      <c r="D12" s="334">
        <v>34</v>
      </c>
      <c r="E12" s="288">
        <v>37</v>
      </c>
      <c r="F12" s="397">
        <v>2</v>
      </c>
      <c r="G12" s="332">
        <v>2</v>
      </c>
      <c r="H12" s="105"/>
      <c r="I12" s="109">
        <v>4</v>
      </c>
      <c r="J12" s="22" t="s">
        <v>12</v>
      </c>
      <c r="K12" s="334">
        <v>60</v>
      </c>
      <c r="L12" s="288">
        <v>59</v>
      </c>
      <c r="M12" s="105"/>
    </row>
    <row r="13" spans="2:13" ht="30" customHeight="1" thickBot="1">
      <c r="B13" s="109">
        <v>5</v>
      </c>
      <c r="C13" s="22" t="s">
        <v>14</v>
      </c>
      <c r="D13" s="334">
        <v>30</v>
      </c>
      <c r="E13" s="288">
        <v>35</v>
      </c>
      <c r="F13" s="400"/>
      <c r="G13" s="401"/>
      <c r="H13" s="105"/>
      <c r="I13" s="111">
        <v>5</v>
      </c>
      <c r="J13" s="26" t="s">
        <v>691</v>
      </c>
      <c r="K13" s="335">
        <v>9</v>
      </c>
      <c r="L13" s="342">
        <v>8</v>
      </c>
      <c r="M13" s="105"/>
    </row>
    <row r="14" spans="2:13" ht="30" customHeight="1">
      <c r="B14" s="109">
        <v>6</v>
      </c>
      <c r="C14" s="22" t="s">
        <v>16</v>
      </c>
      <c r="D14" s="334">
        <v>6</v>
      </c>
      <c r="E14" s="288">
        <v>6</v>
      </c>
      <c r="F14" s="400"/>
      <c r="G14" s="401"/>
      <c r="H14" s="105"/>
      <c r="I14" s="914" t="s">
        <v>21</v>
      </c>
      <c r="J14" s="915"/>
      <c r="K14" s="406">
        <f>SUM(K9:K13)</f>
        <v>149</v>
      </c>
      <c r="L14" s="407">
        <f>SUM(L9:L13)</f>
        <v>168</v>
      </c>
      <c r="M14" s="105"/>
    </row>
    <row r="15" spans="2:13" ht="30" customHeight="1" thickBot="1">
      <c r="B15" s="110">
        <v>7</v>
      </c>
      <c r="C15" s="26" t="s">
        <v>18</v>
      </c>
      <c r="D15" s="387">
        <v>63</v>
      </c>
      <c r="E15" s="290">
        <v>70</v>
      </c>
      <c r="F15" s="402"/>
      <c r="G15" s="348"/>
      <c r="H15" s="105"/>
      <c r="I15" s="916" t="s">
        <v>19</v>
      </c>
      <c r="J15" s="917"/>
      <c r="K15" s="408">
        <v>48.81</v>
      </c>
      <c r="L15" s="409">
        <v>47.35</v>
      </c>
      <c r="M15" s="105"/>
    </row>
    <row r="16" spans="2:13" ht="30" customHeight="1" thickBot="1">
      <c r="B16" s="907" t="s">
        <v>21</v>
      </c>
      <c r="C16" s="908"/>
      <c r="D16" s="403">
        <f>SUM(D9:D15)</f>
        <v>149</v>
      </c>
      <c r="E16" s="404">
        <f>SUM(E9:E15)</f>
        <v>168</v>
      </c>
      <c r="F16" s="405">
        <v>3</v>
      </c>
      <c r="G16" s="339">
        <v>3</v>
      </c>
      <c r="H16" s="44"/>
      <c r="I16" s="257"/>
      <c r="J16" s="115"/>
      <c r="K16" s="44"/>
      <c r="L16" s="44"/>
      <c r="M16" s="105"/>
    </row>
    <row r="17" spans="2:13" ht="21.75" customHeight="1">
      <c r="B17" s="257"/>
      <c r="C17" s="115"/>
      <c r="D17" s="44"/>
      <c r="E17" s="44"/>
      <c r="F17" s="44"/>
      <c r="G17" s="44"/>
      <c r="H17" s="44"/>
      <c r="I17" s="44"/>
      <c r="J17" s="115"/>
      <c r="K17" s="44"/>
      <c r="L17" s="44"/>
      <c r="M17" s="105"/>
    </row>
    <row r="18" spans="3:13" ht="15.75">
      <c r="C18" s="32"/>
      <c r="D18" s="105"/>
      <c r="E18" s="105"/>
      <c r="F18" s="105"/>
      <c r="G18" s="105"/>
      <c r="H18" s="44"/>
      <c r="I18" s="44"/>
      <c r="J18" s="44"/>
      <c r="K18" s="44"/>
      <c r="L18" s="44"/>
      <c r="M18" s="105"/>
    </row>
    <row r="19" spans="2:13" ht="18.75" customHeight="1">
      <c r="B19" s="906" t="s">
        <v>515</v>
      </c>
      <c r="C19" s="906"/>
      <c r="D19" s="906"/>
      <c r="E19" s="906"/>
      <c r="F19" s="906"/>
      <c r="G19" s="906"/>
      <c r="H19" s="105"/>
      <c r="I19" s="913" t="s">
        <v>557</v>
      </c>
      <c r="J19" s="913"/>
      <c r="K19" s="913"/>
      <c r="L19" s="913"/>
      <c r="M19" s="105"/>
    </row>
    <row r="20" spans="6:13" ht="18.75" customHeight="1" thickBot="1">
      <c r="F20" s="270"/>
      <c r="G20" s="270"/>
      <c r="M20" s="118"/>
    </row>
    <row r="21" spans="2:13" ht="25.5" customHeight="1" thickBot="1">
      <c r="B21" s="899" t="s">
        <v>2</v>
      </c>
      <c r="C21" s="901" t="s">
        <v>77</v>
      </c>
      <c r="D21" s="903" t="s">
        <v>701</v>
      </c>
      <c r="E21" s="903"/>
      <c r="F21" s="904" t="s">
        <v>702</v>
      </c>
      <c r="G21" s="905"/>
      <c r="I21" s="899" t="s">
        <v>2</v>
      </c>
      <c r="J21" s="909" t="s">
        <v>77</v>
      </c>
      <c r="K21" s="909" t="s">
        <v>746</v>
      </c>
      <c r="L21" s="911" t="s">
        <v>944</v>
      </c>
      <c r="M21" s="252"/>
    </row>
    <row r="22" spans="2:12" ht="32.25" thickBot="1">
      <c r="B22" s="900"/>
      <c r="C22" s="902"/>
      <c r="D22" s="278" t="s">
        <v>745</v>
      </c>
      <c r="E22" s="107" t="s">
        <v>943</v>
      </c>
      <c r="F22" s="273" t="s">
        <v>744</v>
      </c>
      <c r="G22" s="272" t="s">
        <v>745</v>
      </c>
      <c r="I22" s="900"/>
      <c r="J22" s="910"/>
      <c r="K22" s="910"/>
      <c r="L22" s="912"/>
    </row>
    <row r="23" spans="2:13" ht="30" customHeight="1">
      <c r="B23" s="108">
        <v>1</v>
      </c>
      <c r="C23" s="277" t="s">
        <v>573</v>
      </c>
      <c r="D23" s="395">
        <v>123</v>
      </c>
      <c r="E23" s="332">
        <v>138</v>
      </c>
      <c r="F23" s="396">
        <v>2</v>
      </c>
      <c r="G23" s="410">
        <v>2</v>
      </c>
      <c r="I23" s="108">
        <v>1</v>
      </c>
      <c r="J23" s="27" t="s">
        <v>5</v>
      </c>
      <c r="K23" s="324">
        <v>0</v>
      </c>
      <c r="L23" s="332">
        <v>4</v>
      </c>
      <c r="M23" s="25"/>
    </row>
    <row r="24" spans="2:13" ht="30" customHeight="1" thickBot="1">
      <c r="B24" s="110">
        <v>2</v>
      </c>
      <c r="C24" s="26" t="s">
        <v>574</v>
      </c>
      <c r="D24" s="387">
        <v>26</v>
      </c>
      <c r="E24" s="290">
        <v>30</v>
      </c>
      <c r="F24" s="411">
        <v>1</v>
      </c>
      <c r="G24" s="412">
        <v>1</v>
      </c>
      <c r="I24" s="109">
        <v>2</v>
      </c>
      <c r="J24" s="22" t="s">
        <v>7</v>
      </c>
      <c r="K24" s="286">
        <v>9</v>
      </c>
      <c r="L24" s="288">
        <v>22</v>
      </c>
      <c r="M24" s="25"/>
    </row>
    <row r="25" spans="2:13" ht="30" customHeight="1" thickBot="1">
      <c r="B25" s="907" t="s">
        <v>21</v>
      </c>
      <c r="C25" s="908"/>
      <c r="D25" s="403">
        <v>149</v>
      </c>
      <c r="E25" s="404">
        <v>168</v>
      </c>
      <c r="F25" s="405">
        <v>3</v>
      </c>
      <c r="G25" s="339">
        <v>3</v>
      </c>
      <c r="I25" s="109">
        <v>3</v>
      </c>
      <c r="J25" s="22" t="s">
        <v>10</v>
      </c>
      <c r="K25" s="286">
        <v>13</v>
      </c>
      <c r="L25" s="288">
        <v>15</v>
      </c>
      <c r="M25" s="25"/>
    </row>
    <row r="26" spans="2:13" ht="30" customHeight="1">
      <c r="B26" s="257"/>
      <c r="I26" s="109">
        <v>4</v>
      </c>
      <c r="J26" s="22" t="s">
        <v>13</v>
      </c>
      <c r="K26" s="286">
        <v>36</v>
      </c>
      <c r="L26" s="288">
        <v>44</v>
      </c>
      <c r="M26" s="25"/>
    </row>
    <row r="27" spans="9:15" ht="30" customHeight="1">
      <c r="I27" s="109">
        <v>5</v>
      </c>
      <c r="J27" s="22" t="s">
        <v>15</v>
      </c>
      <c r="K27" s="286">
        <v>33</v>
      </c>
      <c r="L27" s="288">
        <v>29</v>
      </c>
      <c r="M27" s="25"/>
      <c r="O27" s="25"/>
    </row>
    <row r="28" spans="9:13" ht="30" customHeight="1">
      <c r="I28" s="109">
        <v>6</v>
      </c>
      <c r="J28" s="22" t="s">
        <v>17</v>
      </c>
      <c r="K28" s="286">
        <v>25</v>
      </c>
      <c r="L28" s="288">
        <v>28</v>
      </c>
      <c r="M28" s="25"/>
    </row>
    <row r="29" spans="9:13" ht="30" customHeight="1">
      <c r="I29" s="109">
        <v>7</v>
      </c>
      <c r="J29" s="22" t="s">
        <v>20</v>
      </c>
      <c r="K29" s="286">
        <v>25</v>
      </c>
      <c r="L29" s="288">
        <v>20</v>
      </c>
      <c r="M29" s="25"/>
    </row>
    <row r="30" spans="9:13" ht="30" customHeight="1" thickBot="1">
      <c r="I30" s="110">
        <v>8</v>
      </c>
      <c r="J30" s="26" t="s">
        <v>22</v>
      </c>
      <c r="K30" s="289">
        <v>8</v>
      </c>
      <c r="L30" s="290">
        <v>6</v>
      </c>
      <c r="M30" s="25"/>
    </row>
    <row r="31" spans="9:13" ht="30" customHeight="1" thickBot="1">
      <c r="I31" s="116"/>
      <c r="J31" s="269" t="s">
        <v>21</v>
      </c>
      <c r="K31" s="413">
        <f>SUM(K23:K30)</f>
        <v>149</v>
      </c>
      <c r="L31" s="404">
        <f>SUM(L23:L30)</f>
        <v>168</v>
      </c>
      <c r="M31" s="25"/>
    </row>
    <row r="32" spans="9:13" ht="30" customHeight="1">
      <c r="I32" s="257"/>
      <c r="M32" s="25"/>
    </row>
    <row r="33" ht="26.25" customHeight="1">
      <c r="I33" s="257"/>
    </row>
    <row r="34" ht="16.5" customHeight="1"/>
    <row r="35" ht="15.75">
      <c r="I35" s="257"/>
    </row>
  </sheetData>
  <sheetProtection/>
  <mergeCells count="24">
    <mergeCell ref="F7:G7"/>
    <mergeCell ref="I5:L5"/>
    <mergeCell ref="I14:J14"/>
    <mergeCell ref="I15:J15"/>
    <mergeCell ref="B16:C16"/>
    <mergeCell ref="I19:L19"/>
    <mergeCell ref="C7:C8"/>
    <mergeCell ref="B7:B8"/>
    <mergeCell ref="D7:E7"/>
    <mergeCell ref="B5:G5"/>
    <mergeCell ref="I21:I22"/>
    <mergeCell ref="J21:J22"/>
    <mergeCell ref="K21:K22"/>
    <mergeCell ref="L21:L22"/>
    <mergeCell ref="I7:I8"/>
    <mergeCell ref="J7:J8"/>
    <mergeCell ref="K7:K8"/>
    <mergeCell ref="L7:L8"/>
    <mergeCell ref="B21:B22"/>
    <mergeCell ref="C21:C22"/>
    <mergeCell ref="D21:E21"/>
    <mergeCell ref="F21:G21"/>
    <mergeCell ref="B19:G19"/>
    <mergeCell ref="B25:C25"/>
  </mergeCells>
  <printOptions/>
  <pageMargins left="0.11811023622047245" right="0.1968503937007874" top="0.7480314960629921" bottom="0.7480314960629921" header="0.31496062992125984" footer="0.31496062992125984"/>
  <pageSetup horizontalDpi="300" verticalDpi="3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O32"/>
  <sheetViews>
    <sheetView showGridLines="0" view="pageBreakPreview" zoomScale="70" zoomScaleNormal="75" zoomScaleSheetLayoutView="70" workbookViewId="0" topLeftCell="A1">
      <selection activeCell="H18" sqref="H18"/>
    </sheetView>
  </sheetViews>
  <sheetFormatPr defaultColWidth="9.140625" defaultRowHeight="12.75"/>
  <cols>
    <col min="1" max="2" width="9.140625" style="121" customWidth="1"/>
    <col min="3" max="3" width="61.140625" style="121" customWidth="1"/>
    <col min="4" max="4" width="25.7109375" style="121" customWidth="1"/>
    <col min="5" max="5" width="2.28125" style="121" customWidth="1"/>
    <col min="6" max="6" width="9.140625" style="121" customWidth="1"/>
    <col min="7" max="7" width="69.00390625" style="121" customWidth="1"/>
    <col min="8" max="8" width="25.7109375" style="121" customWidth="1"/>
    <col min="9" max="16384" width="9.140625" style="121" customWidth="1"/>
  </cols>
  <sheetData>
    <row r="2" ht="15.75">
      <c r="H2" s="11" t="s">
        <v>779</v>
      </c>
    </row>
    <row r="3" ht="15">
      <c r="H3" s="122"/>
    </row>
    <row r="5" spans="2:8" ht="18.75">
      <c r="B5" s="922" t="s">
        <v>76</v>
      </c>
      <c r="C5" s="922"/>
      <c r="D5" s="922"/>
      <c r="E5" s="922"/>
      <c r="F5" s="922"/>
      <c r="G5" s="922"/>
      <c r="H5" s="922"/>
    </row>
    <row r="6" spans="2:5" ht="15.75" thickBot="1">
      <c r="B6" s="123"/>
      <c r="C6" s="123"/>
      <c r="D6" s="123"/>
      <c r="E6" s="123"/>
    </row>
    <row r="7" spans="2:8" ht="21" customHeight="1">
      <c r="B7" s="887" t="s">
        <v>61</v>
      </c>
      <c r="C7" s="918" t="s">
        <v>75</v>
      </c>
      <c r="D7" s="873" t="s">
        <v>63</v>
      </c>
      <c r="E7" s="925"/>
      <c r="F7" s="887" t="s">
        <v>61</v>
      </c>
      <c r="G7" s="918" t="s">
        <v>75</v>
      </c>
      <c r="H7" s="873" t="s">
        <v>63</v>
      </c>
    </row>
    <row r="8" spans="2:15" ht="25.5" customHeight="1" thickBot="1">
      <c r="B8" s="888"/>
      <c r="C8" s="919"/>
      <c r="D8" s="874"/>
      <c r="E8" s="926"/>
      <c r="F8" s="888"/>
      <c r="G8" s="919"/>
      <c r="H8" s="874"/>
      <c r="I8" s="920"/>
      <c r="J8" s="921"/>
      <c r="K8" s="920"/>
      <c r="L8" s="921"/>
      <c r="M8" s="920"/>
      <c r="N8" s="920"/>
      <c r="O8" s="920"/>
    </row>
    <row r="9" spans="2:15" ht="30" customHeight="1" thickBot="1">
      <c r="B9" s="534"/>
      <c r="C9" s="535" t="s">
        <v>747</v>
      </c>
      <c r="D9" s="536">
        <v>162</v>
      </c>
      <c r="E9" s="530"/>
      <c r="F9" s="539"/>
      <c r="G9" s="540" t="s">
        <v>925</v>
      </c>
      <c r="H9" s="541">
        <v>167</v>
      </c>
      <c r="I9" s="920"/>
      <c r="J9" s="921"/>
      <c r="K9" s="920"/>
      <c r="L9" s="921"/>
      <c r="M9" s="920"/>
      <c r="N9" s="920"/>
      <c r="O9" s="920"/>
    </row>
    <row r="10" spans="2:15" s="124" customFormat="1" ht="30" customHeight="1">
      <c r="B10" s="531"/>
      <c r="C10" s="532" t="s">
        <v>920</v>
      </c>
      <c r="D10" s="533">
        <v>1</v>
      </c>
      <c r="E10" s="529"/>
      <c r="F10" s="537"/>
      <c r="G10" s="532" t="s">
        <v>931</v>
      </c>
      <c r="H10" s="538"/>
      <c r="I10" s="921"/>
      <c r="J10" s="921"/>
      <c r="K10" s="920"/>
      <c r="L10" s="921"/>
      <c r="M10" s="920"/>
      <c r="N10" s="920"/>
      <c r="O10" s="920"/>
    </row>
    <row r="11" spans="2:15" ht="30" customHeight="1">
      <c r="B11" s="128" t="s">
        <v>80</v>
      </c>
      <c r="C11" s="256" t="s">
        <v>802</v>
      </c>
      <c r="D11" s="520">
        <v>1</v>
      </c>
      <c r="E11" s="527"/>
      <c r="F11" s="506" t="s">
        <v>80</v>
      </c>
      <c r="G11" s="256" t="s">
        <v>58</v>
      </c>
      <c r="H11" s="414"/>
      <c r="I11" s="125"/>
      <c r="J11" s="125"/>
      <c r="K11" s="125"/>
      <c r="L11" s="125"/>
      <c r="M11" s="125"/>
      <c r="N11" s="125"/>
      <c r="O11" s="125"/>
    </row>
    <row r="12" spans="2:15" ht="30" customHeight="1">
      <c r="B12" s="128" t="s">
        <v>83</v>
      </c>
      <c r="C12" s="120"/>
      <c r="D12" s="520"/>
      <c r="E12" s="527"/>
      <c r="F12" s="506" t="s">
        <v>83</v>
      </c>
      <c r="G12" s="120"/>
      <c r="H12" s="414"/>
      <c r="I12" s="125"/>
      <c r="J12" s="125"/>
      <c r="K12" s="125"/>
      <c r="L12" s="125"/>
      <c r="M12" s="125"/>
      <c r="N12" s="125"/>
      <c r="O12" s="125"/>
    </row>
    <row r="13" spans="2:15" ht="30" customHeight="1">
      <c r="B13" s="128" t="s">
        <v>84</v>
      </c>
      <c r="C13" s="120"/>
      <c r="D13" s="520"/>
      <c r="E13" s="527"/>
      <c r="F13" s="506" t="s">
        <v>84</v>
      </c>
      <c r="G13" s="120"/>
      <c r="H13" s="414"/>
      <c r="I13" s="125"/>
      <c r="J13" s="125"/>
      <c r="K13" s="125"/>
      <c r="L13" s="125"/>
      <c r="M13" s="125"/>
      <c r="N13" s="125"/>
      <c r="O13" s="125"/>
    </row>
    <row r="14" spans="2:15" ht="30" customHeight="1">
      <c r="B14" s="128" t="s">
        <v>88</v>
      </c>
      <c r="C14" s="120"/>
      <c r="D14" s="520"/>
      <c r="E14" s="527"/>
      <c r="F14" s="506" t="s">
        <v>88</v>
      </c>
      <c r="G14" s="120"/>
      <c r="H14" s="414"/>
      <c r="I14" s="125"/>
      <c r="J14" s="125"/>
      <c r="K14" s="125"/>
      <c r="L14" s="125"/>
      <c r="M14" s="125"/>
      <c r="N14" s="125"/>
      <c r="O14" s="125"/>
    </row>
    <row r="15" spans="2:15" s="127" customFormat="1" ht="30" customHeight="1">
      <c r="B15" s="129"/>
      <c r="C15" s="119" t="s">
        <v>921</v>
      </c>
      <c r="D15" s="520">
        <v>1</v>
      </c>
      <c r="E15" s="528"/>
      <c r="F15" s="525"/>
      <c r="G15" s="119" t="s">
        <v>926</v>
      </c>
      <c r="H15" s="414">
        <v>5</v>
      </c>
      <c r="I15" s="126"/>
      <c r="J15" s="126"/>
      <c r="K15" s="126"/>
      <c r="L15" s="126"/>
      <c r="M15" s="126"/>
      <c r="N15" s="126"/>
      <c r="O15" s="126"/>
    </row>
    <row r="16" spans="2:15" ht="30" customHeight="1">
      <c r="B16" s="128" t="s">
        <v>80</v>
      </c>
      <c r="C16" s="256" t="s">
        <v>803</v>
      </c>
      <c r="D16" s="520">
        <v>1</v>
      </c>
      <c r="E16" s="527"/>
      <c r="F16" s="506" t="s">
        <v>80</v>
      </c>
      <c r="G16" s="256" t="s">
        <v>803</v>
      </c>
      <c r="H16" s="414">
        <v>5</v>
      </c>
      <c r="I16" s="125"/>
      <c r="J16" s="125"/>
      <c r="K16" s="125"/>
      <c r="L16" s="125"/>
      <c r="M16" s="125"/>
      <c r="N16" s="125"/>
      <c r="O16" s="125"/>
    </row>
    <row r="17" spans="2:15" ht="30" customHeight="1" thickBot="1">
      <c r="B17" s="218" t="s">
        <v>83</v>
      </c>
      <c r="C17" s="510"/>
      <c r="D17" s="522"/>
      <c r="E17" s="527"/>
      <c r="F17" s="512" t="s">
        <v>83</v>
      </c>
      <c r="G17" s="510"/>
      <c r="H17" s="511"/>
      <c r="I17" s="125"/>
      <c r="J17" s="125"/>
      <c r="K17" s="125"/>
      <c r="L17" s="125"/>
      <c r="M17" s="125"/>
      <c r="N17" s="125"/>
      <c r="O17" s="125"/>
    </row>
    <row r="18" spans="2:15" ht="30" customHeight="1" thickBot="1">
      <c r="B18" s="514"/>
      <c r="C18" s="513" t="s">
        <v>922</v>
      </c>
      <c r="D18" s="517">
        <v>162</v>
      </c>
      <c r="E18" s="923"/>
      <c r="F18" s="526"/>
      <c r="G18" s="513" t="s">
        <v>927</v>
      </c>
      <c r="H18" s="517">
        <v>172</v>
      </c>
      <c r="I18" s="125"/>
      <c r="J18" s="125"/>
      <c r="K18" s="125"/>
      <c r="L18" s="125"/>
      <c r="M18" s="125"/>
      <c r="N18" s="125"/>
      <c r="O18" s="125"/>
    </row>
    <row r="19" spans="2:15" ht="16.5" thickBot="1">
      <c r="B19" s="515"/>
      <c r="C19" s="516"/>
      <c r="D19" s="518"/>
      <c r="E19" s="924"/>
      <c r="F19" s="518"/>
      <c r="G19" s="518"/>
      <c r="H19" s="519"/>
      <c r="I19" s="125"/>
      <c r="J19" s="125"/>
      <c r="K19" s="125"/>
      <c r="L19" s="125"/>
      <c r="M19" s="125"/>
      <c r="N19" s="125"/>
      <c r="O19" s="125"/>
    </row>
    <row r="20" spans="2:15" ht="15">
      <c r="B20" s="887" t="s">
        <v>61</v>
      </c>
      <c r="C20" s="918" t="s">
        <v>75</v>
      </c>
      <c r="D20" s="873" t="s">
        <v>63</v>
      </c>
      <c r="E20" s="923"/>
      <c r="F20" s="887" t="s">
        <v>61</v>
      </c>
      <c r="G20" s="918" t="s">
        <v>75</v>
      </c>
      <c r="H20" s="873" t="s">
        <v>63</v>
      </c>
      <c r="I20" s="125"/>
      <c r="J20" s="125"/>
      <c r="K20" s="125"/>
      <c r="L20" s="125"/>
      <c r="M20" s="125"/>
      <c r="N20" s="125"/>
      <c r="O20" s="125"/>
    </row>
    <row r="21" spans="2:15" ht="15.75" thickBot="1">
      <c r="B21" s="888"/>
      <c r="C21" s="919"/>
      <c r="D21" s="874"/>
      <c r="E21" s="923"/>
      <c r="F21" s="888"/>
      <c r="G21" s="919"/>
      <c r="H21" s="874"/>
      <c r="I21" s="125"/>
      <c r="J21" s="125"/>
      <c r="K21" s="125"/>
      <c r="L21" s="125"/>
      <c r="M21" s="125"/>
      <c r="N21" s="125"/>
      <c r="O21" s="125"/>
    </row>
    <row r="22" spans="2:8" ht="30" customHeight="1" thickBot="1">
      <c r="B22" s="539"/>
      <c r="C22" s="540" t="s">
        <v>922</v>
      </c>
      <c r="D22" s="541">
        <v>162</v>
      </c>
      <c r="E22" s="530"/>
      <c r="F22" s="539"/>
      <c r="G22" s="540" t="s">
        <v>927</v>
      </c>
      <c r="H22" s="541">
        <v>172</v>
      </c>
    </row>
    <row r="23" spans="2:8" ht="30" customHeight="1">
      <c r="B23" s="531"/>
      <c r="C23" s="532" t="s">
        <v>923</v>
      </c>
      <c r="D23" s="533">
        <v>1</v>
      </c>
      <c r="E23" s="527"/>
      <c r="F23" s="537"/>
      <c r="G23" s="532" t="s">
        <v>928</v>
      </c>
      <c r="H23" s="538"/>
    </row>
    <row r="24" spans="2:8" ht="30" customHeight="1">
      <c r="B24" s="128" t="s">
        <v>80</v>
      </c>
      <c r="C24" s="256" t="s">
        <v>58</v>
      </c>
      <c r="D24" s="520">
        <v>1</v>
      </c>
      <c r="E24" s="527"/>
      <c r="F24" s="506" t="s">
        <v>80</v>
      </c>
      <c r="G24" s="256" t="s">
        <v>58</v>
      </c>
      <c r="H24" s="414"/>
    </row>
    <row r="25" spans="2:8" ht="30" customHeight="1">
      <c r="B25" s="128" t="s">
        <v>83</v>
      </c>
      <c r="C25" s="120"/>
      <c r="D25" s="520"/>
      <c r="E25" s="527"/>
      <c r="F25" s="506" t="s">
        <v>83</v>
      </c>
      <c r="G25" s="120"/>
      <c r="H25" s="414"/>
    </row>
    <row r="26" spans="2:8" ht="30" customHeight="1">
      <c r="B26" s="128" t="s">
        <v>84</v>
      </c>
      <c r="C26" s="120"/>
      <c r="D26" s="520"/>
      <c r="E26" s="527"/>
      <c r="F26" s="506" t="s">
        <v>84</v>
      </c>
      <c r="G26" s="120"/>
      <c r="H26" s="414"/>
    </row>
    <row r="27" spans="2:8" ht="30" customHeight="1">
      <c r="B27" s="128" t="s">
        <v>88</v>
      </c>
      <c r="C27" s="120"/>
      <c r="D27" s="520"/>
      <c r="E27" s="527"/>
      <c r="F27" s="506" t="s">
        <v>88</v>
      </c>
      <c r="G27" s="120"/>
      <c r="H27" s="414"/>
    </row>
    <row r="28" spans="2:8" ht="30" customHeight="1">
      <c r="B28" s="129"/>
      <c r="C28" s="119" t="s">
        <v>924</v>
      </c>
      <c r="D28" s="521">
        <v>6</v>
      </c>
      <c r="E28" s="528"/>
      <c r="F28" s="525"/>
      <c r="G28" s="119" t="s">
        <v>929</v>
      </c>
      <c r="H28" s="415">
        <v>3</v>
      </c>
    </row>
    <row r="29" spans="2:8" ht="30" customHeight="1">
      <c r="B29" s="128" t="s">
        <v>80</v>
      </c>
      <c r="C29" s="256" t="s">
        <v>804</v>
      </c>
      <c r="D29" s="520">
        <v>6</v>
      </c>
      <c r="E29" s="527"/>
      <c r="F29" s="506" t="s">
        <v>80</v>
      </c>
      <c r="G29" s="256" t="s">
        <v>804</v>
      </c>
      <c r="H29" s="414">
        <v>3</v>
      </c>
    </row>
    <row r="30" spans="2:8" ht="30" customHeight="1" thickBot="1">
      <c r="B30" s="218" t="s">
        <v>83</v>
      </c>
      <c r="C30" s="510"/>
      <c r="D30" s="522"/>
      <c r="E30" s="527"/>
      <c r="F30" s="512" t="s">
        <v>83</v>
      </c>
      <c r="G30" s="510"/>
      <c r="H30" s="511"/>
    </row>
    <row r="31" spans="2:8" ht="30" customHeight="1" thickBot="1">
      <c r="B31" s="423"/>
      <c r="C31" s="507" t="s">
        <v>925</v>
      </c>
      <c r="D31" s="523">
        <v>167</v>
      </c>
      <c r="E31" s="524"/>
      <c r="F31" s="508"/>
      <c r="G31" s="507" t="s">
        <v>930</v>
      </c>
      <c r="H31" s="509">
        <v>175</v>
      </c>
    </row>
    <row r="32" spans="2:3" ht="15">
      <c r="B32" s="117"/>
      <c r="C32" s="117"/>
    </row>
  </sheetData>
  <sheetProtection/>
  <mergeCells count="22"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  <mergeCell ref="F7:F8"/>
    <mergeCell ref="G7:G8"/>
    <mergeCell ref="H7:H8"/>
    <mergeCell ref="J8:J10"/>
    <mergeCell ref="M8:M10"/>
    <mergeCell ref="I8:I10"/>
    <mergeCell ref="G20:G21"/>
    <mergeCell ref="H20:H21"/>
    <mergeCell ref="K8:K10"/>
    <mergeCell ref="L8:L10"/>
    <mergeCell ref="N8:N10"/>
    <mergeCell ref="O8:O10"/>
  </mergeCells>
  <printOptions/>
  <pageMargins left="0.95" right="0.7" top="0.75" bottom="0.75" header="0.3" footer="0.3"/>
  <pageSetup fitToHeight="1" fitToWidth="1" horizontalDpi="300" verticalDpi="300" orientation="landscape" scale="57" r:id="rId2"/>
  <ignoredErrors>
    <ignoredError sqref="B11:B17 F24:F30 B24:B30 F11:F17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P71"/>
  <sheetViews>
    <sheetView showGridLines="0" view="pageBreakPreview" zoomScale="60" zoomScaleNormal="115" workbookViewId="0" topLeftCell="A4">
      <selection activeCell="E45" sqref="E45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552" t="s">
        <v>713</v>
      </c>
    </row>
    <row r="4" spans="3:15" s="21" customFormat="1" ht="16.5">
      <c r="C4" s="927" t="s">
        <v>956</v>
      </c>
      <c r="D4" s="927"/>
      <c r="E4" s="927"/>
      <c r="F4" s="927"/>
      <c r="G4" s="927"/>
      <c r="H4" s="927"/>
      <c r="I4" s="927"/>
      <c r="J4" s="927"/>
      <c r="K4" s="927"/>
      <c r="L4" s="927"/>
      <c r="M4" s="927"/>
      <c r="N4" s="927"/>
      <c r="O4" s="927"/>
    </row>
    <row r="5" spans="3:15" s="21" customFormat="1" ht="14.25" thickBot="1"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258" t="s">
        <v>60</v>
      </c>
    </row>
    <row r="6" spans="3:15" s="21" customFormat="1" ht="15" customHeight="1">
      <c r="C6" s="935" t="s">
        <v>748</v>
      </c>
      <c r="D6" s="938" t="s">
        <v>21</v>
      </c>
      <c r="E6" s="939"/>
      <c r="F6" s="940"/>
      <c r="G6" s="941" t="s">
        <v>693</v>
      </c>
      <c r="H6" s="942"/>
      <c r="I6" s="943"/>
      <c r="J6" s="944" t="s">
        <v>107</v>
      </c>
      <c r="K6" s="945"/>
      <c r="L6" s="946"/>
      <c r="M6" s="941" t="s">
        <v>108</v>
      </c>
      <c r="N6" s="942"/>
      <c r="O6" s="943"/>
    </row>
    <row r="7" spans="3:15" s="21" customFormat="1" ht="12.75" customHeight="1">
      <c r="C7" s="936"/>
      <c r="D7" s="933" t="s">
        <v>63</v>
      </c>
      <c r="E7" s="928" t="s">
        <v>512</v>
      </c>
      <c r="F7" s="930" t="s">
        <v>571</v>
      </c>
      <c r="G7" s="933" t="s">
        <v>63</v>
      </c>
      <c r="H7" s="928" t="s">
        <v>512</v>
      </c>
      <c r="I7" s="930" t="s">
        <v>571</v>
      </c>
      <c r="J7" s="933" t="s">
        <v>63</v>
      </c>
      <c r="K7" s="928" t="s">
        <v>512</v>
      </c>
      <c r="L7" s="930" t="s">
        <v>571</v>
      </c>
      <c r="M7" s="933" t="s">
        <v>63</v>
      </c>
      <c r="N7" s="928" t="s">
        <v>512</v>
      </c>
      <c r="O7" s="930" t="s">
        <v>571</v>
      </c>
    </row>
    <row r="8" spans="3:15" s="21" customFormat="1" ht="21.75" customHeight="1" thickBot="1">
      <c r="C8" s="937"/>
      <c r="D8" s="934"/>
      <c r="E8" s="929"/>
      <c r="F8" s="931"/>
      <c r="G8" s="934"/>
      <c r="H8" s="929"/>
      <c r="I8" s="931"/>
      <c r="J8" s="934"/>
      <c r="K8" s="929"/>
      <c r="L8" s="931"/>
      <c r="M8" s="934"/>
      <c r="N8" s="929"/>
      <c r="O8" s="931"/>
    </row>
    <row r="9" spans="3:15" s="21" customFormat="1" ht="12.75">
      <c r="C9" s="100" t="s">
        <v>109</v>
      </c>
      <c r="D9" s="635">
        <v>167</v>
      </c>
      <c r="E9" s="636">
        <v>10396857.42</v>
      </c>
      <c r="F9" s="637">
        <f>E9/D9</f>
        <v>62256.63125748503</v>
      </c>
      <c r="G9" s="638">
        <f>D9-M9</f>
        <v>165</v>
      </c>
      <c r="H9" s="639">
        <f>E9-N9</f>
        <v>10056064.42</v>
      </c>
      <c r="I9" s="640">
        <f>H9/G9</f>
        <v>60945.84496969697</v>
      </c>
      <c r="J9" s="638"/>
      <c r="K9" s="639"/>
      <c r="L9" s="640"/>
      <c r="M9" s="641">
        <v>2</v>
      </c>
      <c r="N9" s="636">
        <v>340793</v>
      </c>
      <c r="O9" s="640">
        <f>N9/M9</f>
        <v>170396.5</v>
      </c>
    </row>
    <row r="10" spans="3:15" s="21" customFormat="1" ht="12.75">
      <c r="C10" s="101" t="s">
        <v>110</v>
      </c>
      <c r="D10" s="642">
        <v>167</v>
      </c>
      <c r="E10" s="643">
        <v>10144900.45</v>
      </c>
      <c r="F10" s="637">
        <f aca="true" t="shared" si="0" ref="F10:F20">E10/D10</f>
        <v>60747.90688622754</v>
      </c>
      <c r="G10" s="638">
        <f aca="true" t="shared" si="1" ref="G10:H20">D10-M10</f>
        <v>165</v>
      </c>
      <c r="H10" s="639">
        <f t="shared" si="1"/>
        <v>9799656.45</v>
      </c>
      <c r="I10" s="640">
        <f aca="true" t="shared" si="2" ref="I10:I20">H10/G10</f>
        <v>59391.85727272727</v>
      </c>
      <c r="J10" s="644"/>
      <c r="K10" s="645"/>
      <c r="L10" s="646"/>
      <c r="M10" s="647">
        <v>2</v>
      </c>
      <c r="N10" s="643">
        <v>345244</v>
      </c>
      <c r="O10" s="640">
        <f aca="true" t="shared" si="3" ref="O10:O20">N10/M10</f>
        <v>172622</v>
      </c>
    </row>
    <row r="11" spans="3:15" s="21" customFormat="1" ht="12.75">
      <c r="C11" s="101" t="s">
        <v>111</v>
      </c>
      <c r="D11" s="642">
        <v>167</v>
      </c>
      <c r="E11" s="643">
        <v>10194558.94</v>
      </c>
      <c r="F11" s="637">
        <f t="shared" si="0"/>
        <v>61045.26311377245</v>
      </c>
      <c r="G11" s="638">
        <f t="shared" si="1"/>
        <v>165</v>
      </c>
      <c r="H11" s="639">
        <f t="shared" si="1"/>
        <v>9854522.94</v>
      </c>
      <c r="I11" s="640">
        <f t="shared" si="2"/>
        <v>59724.38145454545</v>
      </c>
      <c r="J11" s="644"/>
      <c r="K11" s="645"/>
      <c r="L11" s="646"/>
      <c r="M11" s="647">
        <v>2</v>
      </c>
      <c r="N11" s="643">
        <v>340036</v>
      </c>
      <c r="O11" s="640">
        <f t="shared" si="3"/>
        <v>170018</v>
      </c>
    </row>
    <row r="12" spans="3:15" s="21" customFormat="1" ht="12.75">
      <c r="C12" s="101" t="s">
        <v>112</v>
      </c>
      <c r="D12" s="642">
        <v>166</v>
      </c>
      <c r="E12" s="643">
        <v>10253098.03</v>
      </c>
      <c r="F12" s="637">
        <f t="shared" si="0"/>
        <v>61765.65078313253</v>
      </c>
      <c r="G12" s="638">
        <f t="shared" si="1"/>
        <v>164</v>
      </c>
      <c r="H12" s="639">
        <f t="shared" si="1"/>
        <v>9913467.03</v>
      </c>
      <c r="I12" s="640">
        <f t="shared" si="2"/>
        <v>60447.969695121945</v>
      </c>
      <c r="J12" s="644"/>
      <c r="K12" s="645"/>
      <c r="L12" s="646"/>
      <c r="M12" s="647">
        <v>2</v>
      </c>
      <c r="N12" s="643">
        <v>339631</v>
      </c>
      <c r="O12" s="640">
        <f t="shared" si="3"/>
        <v>169815.5</v>
      </c>
    </row>
    <row r="13" spans="3:15" s="21" customFormat="1" ht="12.75">
      <c r="C13" s="101" t="s">
        <v>113</v>
      </c>
      <c r="D13" s="642">
        <v>166</v>
      </c>
      <c r="E13" s="643">
        <v>10269517.69</v>
      </c>
      <c r="F13" s="637">
        <f t="shared" si="0"/>
        <v>61864.56439759036</v>
      </c>
      <c r="G13" s="638">
        <f t="shared" si="1"/>
        <v>164</v>
      </c>
      <c r="H13" s="639">
        <f t="shared" si="1"/>
        <v>9931303.69</v>
      </c>
      <c r="I13" s="640">
        <f t="shared" si="2"/>
        <v>60556.72981707317</v>
      </c>
      <c r="J13" s="644"/>
      <c r="K13" s="645"/>
      <c r="L13" s="646"/>
      <c r="M13" s="647">
        <v>2</v>
      </c>
      <c r="N13" s="643">
        <v>338214</v>
      </c>
      <c r="O13" s="640">
        <f t="shared" si="3"/>
        <v>169107</v>
      </c>
    </row>
    <row r="14" spans="3:15" s="21" customFormat="1" ht="12.75">
      <c r="C14" s="101" t="s">
        <v>114</v>
      </c>
      <c r="D14" s="642">
        <v>168</v>
      </c>
      <c r="E14" s="643">
        <v>10241423.74</v>
      </c>
      <c r="F14" s="637">
        <f t="shared" si="0"/>
        <v>60960.8555952381</v>
      </c>
      <c r="G14" s="638">
        <f t="shared" si="1"/>
        <v>166</v>
      </c>
      <c r="H14" s="639">
        <f t="shared" si="1"/>
        <v>9900583.74</v>
      </c>
      <c r="I14" s="640">
        <f t="shared" si="2"/>
        <v>59642.07072289157</v>
      </c>
      <c r="J14" s="644"/>
      <c r="K14" s="645"/>
      <c r="L14" s="646"/>
      <c r="M14" s="647">
        <v>2</v>
      </c>
      <c r="N14" s="643">
        <v>340840</v>
      </c>
      <c r="O14" s="640">
        <f t="shared" si="3"/>
        <v>170420</v>
      </c>
    </row>
    <row r="15" spans="3:15" s="21" customFormat="1" ht="12.75">
      <c r="C15" s="101" t="s">
        <v>115</v>
      </c>
      <c r="D15" s="642">
        <v>168</v>
      </c>
      <c r="E15" s="643">
        <v>10391108.4</v>
      </c>
      <c r="F15" s="637">
        <f t="shared" si="0"/>
        <v>61851.83571428571</v>
      </c>
      <c r="G15" s="638">
        <f t="shared" si="1"/>
        <v>166</v>
      </c>
      <c r="H15" s="639">
        <f t="shared" si="1"/>
        <v>10044944.4</v>
      </c>
      <c r="I15" s="640">
        <f t="shared" si="2"/>
        <v>60511.71325301205</v>
      </c>
      <c r="J15" s="644"/>
      <c r="K15" s="645"/>
      <c r="L15" s="646"/>
      <c r="M15" s="647">
        <v>2</v>
      </c>
      <c r="N15" s="643">
        <v>346164</v>
      </c>
      <c r="O15" s="640">
        <f t="shared" si="3"/>
        <v>173082</v>
      </c>
    </row>
    <row r="16" spans="3:15" s="21" customFormat="1" ht="12.75">
      <c r="C16" s="101" t="s">
        <v>116</v>
      </c>
      <c r="D16" s="642">
        <v>169</v>
      </c>
      <c r="E16" s="643">
        <v>10172836.66</v>
      </c>
      <c r="F16" s="637">
        <f t="shared" si="0"/>
        <v>60194.29976331361</v>
      </c>
      <c r="G16" s="638">
        <f t="shared" si="1"/>
        <v>167</v>
      </c>
      <c r="H16" s="639">
        <f t="shared" si="1"/>
        <v>9833780.66</v>
      </c>
      <c r="I16" s="640">
        <f t="shared" si="2"/>
        <v>58884.91413173653</v>
      </c>
      <c r="J16" s="644"/>
      <c r="K16" s="645"/>
      <c r="L16" s="646"/>
      <c r="M16" s="647">
        <v>2</v>
      </c>
      <c r="N16" s="643">
        <v>339056</v>
      </c>
      <c r="O16" s="640">
        <f t="shared" si="3"/>
        <v>169528</v>
      </c>
    </row>
    <row r="17" spans="3:15" s="21" customFormat="1" ht="12.75">
      <c r="C17" s="101" t="s">
        <v>117</v>
      </c>
      <c r="D17" s="642">
        <v>169</v>
      </c>
      <c r="E17" s="643">
        <v>10474874.79</v>
      </c>
      <c r="F17" s="637">
        <f t="shared" si="0"/>
        <v>61981.50763313609</v>
      </c>
      <c r="G17" s="638">
        <f t="shared" si="1"/>
        <v>167</v>
      </c>
      <c r="H17" s="639">
        <f t="shared" si="1"/>
        <v>10133440.79</v>
      </c>
      <c r="I17" s="640">
        <f t="shared" si="2"/>
        <v>60679.286167664664</v>
      </c>
      <c r="J17" s="644"/>
      <c r="K17" s="645"/>
      <c r="L17" s="646"/>
      <c r="M17" s="647">
        <v>2</v>
      </c>
      <c r="N17" s="643">
        <v>341434</v>
      </c>
      <c r="O17" s="640">
        <f t="shared" si="3"/>
        <v>170717</v>
      </c>
    </row>
    <row r="18" spans="3:15" s="21" customFormat="1" ht="12.75">
      <c r="C18" s="101" t="s">
        <v>118</v>
      </c>
      <c r="D18" s="642">
        <v>168</v>
      </c>
      <c r="E18" s="643">
        <v>10272331.18</v>
      </c>
      <c r="F18" s="637">
        <f t="shared" si="0"/>
        <v>61144.82845238095</v>
      </c>
      <c r="G18" s="638">
        <f t="shared" si="1"/>
        <v>166</v>
      </c>
      <c r="H18" s="639">
        <f t="shared" si="1"/>
        <v>9931634.18</v>
      </c>
      <c r="I18" s="640">
        <f t="shared" si="2"/>
        <v>59829.12156626506</v>
      </c>
      <c r="J18" s="644"/>
      <c r="K18" s="645"/>
      <c r="L18" s="646"/>
      <c r="M18" s="647">
        <v>2</v>
      </c>
      <c r="N18" s="643">
        <v>340697</v>
      </c>
      <c r="O18" s="640">
        <f t="shared" si="3"/>
        <v>170348.5</v>
      </c>
    </row>
    <row r="19" spans="3:15" s="21" customFormat="1" ht="12.75">
      <c r="C19" s="101" t="s">
        <v>119</v>
      </c>
      <c r="D19" s="642">
        <v>166</v>
      </c>
      <c r="E19" s="643">
        <v>10270000</v>
      </c>
      <c r="F19" s="637">
        <f t="shared" si="0"/>
        <v>61867.469879518074</v>
      </c>
      <c r="G19" s="638">
        <f t="shared" si="1"/>
        <v>164</v>
      </c>
      <c r="H19" s="639">
        <f t="shared" si="1"/>
        <v>9929200</v>
      </c>
      <c r="I19" s="640">
        <f t="shared" si="2"/>
        <v>60543.90243902439</v>
      </c>
      <c r="J19" s="644"/>
      <c r="K19" s="645"/>
      <c r="L19" s="646"/>
      <c r="M19" s="647">
        <v>2</v>
      </c>
      <c r="N19" s="643">
        <v>340800</v>
      </c>
      <c r="O19" s="640">
        <f t="shared" si="3"/>
        <v>170400</v>
      </c>
    </row>
    <row r="20" spans="3:15" s="21" customFormat="1" ht="12.75">
      <c r="C20" s="101" t="s">
        <v>120</v>
      </c>
      <c r="D20" s="642">
        <v>166</v>
      </c>
      <c r="E20" s="643">
        <v>10300000</v>
      </c>
      <c r="F20" s="637">
        <f t="shared" si="0"/>
        <v>62048.19277108434</v>
      </c>
      <c r="G20" s="638">
        <f t="shared" si="1"/>
        <v>164</v>
      </c>
      <c r="H20" s="639">
        <f t="shared" si="1"/>
        <v>9955000</v>
      </c>
      <c r="I20" s="640">
        <f t="shared" si="2"/>
        <v>60701.21951219512</v>
      </c>
      <c r="J20" s="644"/>
      <c r="K20" s="645"/>
      <c r="L20" s="646"/>
      <c r="M20" s="647">
        <v>2</v>
      </c>
      <c r="N20" s="643">
        <v>345000</v>
      </c>
      <c r="O20" s="640">
        <f t="shared" si="3"/>
        <v>172500</v>
      </c>
    </row>
    <row r="21" spans="3:15" s="21" customFormat="1" ht="12.75">
      <c r="C21" s="102" t="s">
        <v>21</v>
      </c>
      <c r="D21" s="648"/>
      <c r="E21" s="649">
        <f>SUM(E9:E20)</f>
        <v>123381507.30000001</v>
      </c>
      <c r="F21" s="650"/>
      <c r="G21" s="651"/>
      <c r="H21" s="652">
        <f>SUM(H9:H20)</f>
        <v>119283598.30000001</v>
      </c>
      <c r="I21" s="653"/>
      <c r="J21" s="651"/>
      <c r="K21" s="652"/>
      <c r="L21" s="653"/>
      <c r="M21" s="654"/>
      <c r="N21" s="655">
        <f>SUM(N9:N20)</f>
        <v>4097909</v>
      </c>
      <c r="O21" s="656"/>
    </row>
    <row r="22" spans="3:15" s="21" customFormat="1" ht="13.5" thickBot="1">
      <c r="C22" s="103" t="s">
        <v>121</v>
      </c>
      <c r="D22" s="657">
        <f>SUM(D9:D20)/12</f>
        <v>167.25</v>
      </c>
      <c r="E22" s="658">
        <f>E21/12</f>
        <v>10281792.275</v>
      </c>
      <c r="F22" s="657">
        <f>SUM(F9:F20)/12</f>
        <v>61477.41718726373</v>
      </c>
      <c r="G22" s="657">
        <f>SUM(G9:G20)/12</f>
        <v>165.25</v>
      </c>
      <c r="H22" s="659">
        <f>H21/12</f>
        <v>9940299.858333334</v>
      </c>
      <c r="I22" s="657">
        <f>SUM(I9:I20)/12</f>
        <v>60154.91758349617</v>
      </c>
      <c r="J22" s="660"/>
      <c r="K22" s="659"/>
      <c r="L22" s="661"/>
      <c r="M22" s="657">
        <f>SUM(M9:M20)/12</f>
        <v>2</v>
      </c>
      <c r="N22" s="658">
        <f>N21/12</f>
        <v>341492.4166666667</v>
      </c>
      <c r="O22" s="657">
        <f>SUM(O9:O20)/12</f>
        <v>170746.20833333334</v>
      </c>
    </row>
    <row r="23" spans="3:15" s="21" customFormat="1" ht="12.75">
      <c r="C23" s="948" t="s">
        <v>692</v>
      </c>
      <c r="D23" s="948"/>
      <c r="E23" s="948"/>
      <c r="F23" s="948"/>
      <c r="G23" s="948"/>
      <c r="H23" s="948"/>
      <c r="I23" s="948"/>
      <c r="J23" s="948"/>
      <c r="K23" s="948"/>
      <c r="L23" s="948"/>
      <c r="M23" s="948"/>
      <c r="N23" s="948"/>
      <c r="O23" s="69"/>
    </row>
    <row r="24" spans="3:15" s="21" customFormat="1" ht="12.75">
      <c r="C24" s="99" t="s">
        <v>957</v>
      </c>
      <c r="D24" s="99"/>
      <c r="E24" s="9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3:15" s="21" customFormat="1" ht="12.75"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3:15" s="21" customFormat="1" ht="12.75"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3:15" s="21" customFormat="1" ht="12.75"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3:15" s="21" customFormat="1" ht="16.5">
      <c r="C28" s="927" t="s">
        <v>958</v>
      </c>
      <c r="D28" s="927"/>
      <c r="E28" s="927"/>
      <c r="F28" s="927"/>
      <c r="G28" s="927"/>
      <c r="H28" s="927"/>
      <c r="I28" s="927"/>
      <c r="J28" s="927"/>
      <c r="K28" s="927"/>
      <c r="L28" s="927"/>
      <c r="M28" s="927"/>
      <c r="N28" s="927"/>
      <c r="O28" s="927"/>
    </row>
    <row r="29" spans="3:15" s="21" customFormat="1" ht="15.75" thickBot="1">
      <c r="C29" s="733"/>
      <c r="D29" s="734"/>
      <c r="E29" s="734"/>
      <c r="F29" s="734"/>
      <c r="G29" s="734"/>
      <c r="H29" s="55"/>
      <c r="I29" s="55"/>
      <c r="J29" s="55"/>
      <c r="K29" s="55"/>
      <c r="L29" s="55"/>
      <c r="M29" s="55"/>
      <c r="N29" s="55"/>
      <c r="O29" s="258" t="s">
        <v>60</v>
      </c>
    </row>
    <row r="30" spans="3:16" s="21" customFormat="1" ht="15" customHeight="1">
      <c r="C30" s="935" t="s">
        <v>749</v>
      </c>
      <c r="D30" s="938" t="s">
        <v>21</v>
      </c>
      <c r="E30" s="939"/>
      <c r="F30" s="940"/>
      <c r="G30" s="941" t="s">
        <v>513</v>
      </c>
      <c r="H30" s="942"/>
      <c r="I30" s="943"/>
      <c r="J30" s="944" t="s">
        <v>107</v>
      </c>
      <c r="K30" s="945"/>
      <c r="L30" s="946"/>
      <c r="M30" s="941" t="s">
        <v>108</v>
      </c>
      <c r="N30" s="942"/>
      <c r="O30" s="943"/>
      <c r="P30" s="735"/>
    </row>
    <row r="31" spans="3:15" s="21" customFormat="1" ht="12.75" customHeight="1">
      <c r="C31" s="936"/>
      <c r="D31" s="933" t="s">
        <v>63</v>
      </c>
      <c r="E31" s="928" t="s">
        <v>512</v>
      </c>
      <c r="F31" s="930" t="s">
        <v>571</v>
      </c>
      <c r="G31" s="933" t="s">
        <v>63</v>
      </c>
      <c r="H31" s="928" t="s">
        <v>512</v>
      </c>
      <c r="I31" s="930" t="s">
        <v>571</v>
      </c>
      <c r="J31" s="933" t="s">
        <v>63</v>
      </c>
      <c r="K31" s="928" t="s">
        <v>512</v>
      </c>
      <c r="L31" s="930" t="s">
        <v>571</v>
      </c>
      <c r="M31" s="933" t="s">
        <v>63</v>
      </c>
      <c r="N31" s="928" t="s">
        <v>512</v>
      </c>
      <c r="O31" s="930" t="s">
        <v>571</v>
      </c>
    </row>
    <row r="32" spans="2:15" s="21" customFormat="1" ht="21.75" customHeight="1" thickBot="1">
      <c r="B32" s="251"/>
      <c r="C32" s="947"/>
      <c r="D32" s="934"/>
      <c r="E32" s="929"/>
      <c r="F32" s="931"/>
      <c r="G32" s="934"/>
      <c r="H32" s="929"/>
      <c r="I32" s="931"/>
      <c r="J32" s="934"/>
      <c r="K32" s="929"/>
      <c r="L32" s="931"/>
      <c r="M32" s="934"/>
      <c r="N32" s="929"/>
      <c r="O32" s="931"/>
    </row>
    <row r="33" spans="2:15" s="21" customFormat="1" ht="14.25" customHeight="1">
      <c r="B33" s="251"/>
      <c r="C33" s="259" t="s">
        <v>109</v>
      </c>
      <c r="D33" s="662">
        <v>175</v>
      </c>
      <c r="E33" s="663">
        <v>12123365</v>
      </c>
      <c r="F33" s="664">
        <f>E33/D33</f>
        <v>69276.37142857142</v>
      </c>
      <c r="G33" s="665">
        <f>D33-M33</f>
        <v>173</v>
      </c>
      <c r="H33" s="666">
        <f>E33-N33</f>
        <v>11756235</v>
      </c>
      <c r="I33" s="667">
        <f>H33/G33</f>
        <v>67955.11560693642</v>
      </c>
      <c r="J33" s="665"/>
      <c r="K33" s="666"/>
      <c r="L33" s="667"/>
      <c r="M33" s="668">
        <v>2</v>
      </c>
      <c r="N33" s="668">
        <v>367130</v>
      </c>
      <c r="O33" s="667">
        <f>N33/M33</f>
        <v>183565</v>
      </c>
    </row>
    <row r="34" spans="2:15" s="21" customFormat="1" ht="14.25" customHeight="1">
      <c r="B34" s="251"/>
      <c r="C34" s="260" t="s">
        <v>110</v>
      </c>
      <c r="D34" s="669">
        <v>175</v>
      </c>
      <c r="E34" s="668">
        <v>12083140</v>
      </c>
      <c r="F34" s="664">
        <f aca="true" t="shared" si="4" ref="F34:F44">E34/D34</f>
        <v>69046.5142857143</v>
      </c>
      <c r="G34" s="665">
        <f aca="true" t="shared" si="5" ref="G34:H44">D34-M34</f>
        <v>173</v>
      </c>
      <c r="H34" s="666">
        <f t="shared" si="5"/>
        <v>11716010</v>
      </c>
      <c r="I34" s="667">
        <f aca="true" t="shared" si="6" ref="I34:I44">H34/G34</f>
        <v>67722.60115606936</v>
      </c>
      <c r="J34" s="670"/>
      <c r="K34" s="671"/>
      <c r="L34" s="672"/>
      <c r="M34" s="668">
        <v>2</v>
      </c>
      <c r="N34" s="668">
        <v>367130</v>
      </c>
      <c r="O34" s="667">
        <f aca="true" t="shared" si="7" ref="O34:O44">N34/M34</f>
        <v>183565</v>
      </c>
    </row>
    <row r="35" spans="2:15" s="21" customFormat="1" ht="14.25" customHeight="1">
      <c r="B35" s="251"/>
      <c r="C35" s="260" t="s">
        <v>111</v>
      </c>
      <c r="D35" s="669">
        <v>175</v>
      </c>
      <c r="E35" s="668">
        <v>11949054.932511035</v>
      </c>
      <c r="F35" s="664">
        <f t="shared" si="4"/>
        <v>68280.31390006306</v>
      </c>
      <c r="G35" s="665">
        <f t="shared" si="5"/>
        <v>173</v>
      </c>
      <c r="H35" s="666">
        <f t="shared" si="5"/>
        <v>11581924.932511035</v>
      </c>
      <c r="I35" s="667">
        <f t="shared" si="6"/>
        <v>66947.54296249153</v>
      </c>
      <c r="J35" s="670"/>
      <c r="K35" s="671"/>
      <c r="L35" s="672"/>
      <c r="M35" s="668">
        <v>2</v>
      </c>
      <c r="N35" s="668">
        <v>367130</v>
      </c>
      <c r="O35" s="667">
        <f t="shared" si="7"/>
        <v>183565</v>
      </c>
    </row>
    <row r="36" spans="2:15" s="21" customFormat="1" ht="14.25" customHeight="1">
      <c r="B36" s="251"/>
      <c r="C36" s="260" t="s">
        <v>112</v>
      </c>
      <c r="D36" s="669">
        <v>175</v>
      </c>
      <c r="E36" s="668">
        <v>12109955.16893205</v>
      </c>
      <c r="F36" s="664">
        <f t="shared" si="4"/>
        <v>69199.74382246887</v>
      </c>
      <c r="G36" s="665">
        <f t="shared" si="5"/>
        <v>173</v>
      </c>
      <c r="H36" s="666">
        <f t="shared" si="5"/>
        <v>11742825.16893205</v>
      </c>
      <c r="I36" s="667">
        <f t="shared" si="6"/>
        <v>67877.6021325552</v>
      </c>
      <c r="J36" s="670"/>
      <c r="K36" s="671"/>
      <c r="L36" s="672"/>
      <c r="M36" s="668">
        <v>2</v>
      </c>
      <c r="N36" s="668">
        <v>367130</v>
      </c>
      <c r="O36" s="667">
        <f t="shared" si="7"/>
        <v>183565</v>
      </c>
    </row>
    <row r="37" spans="2:15" s="21" customFormat="1" ht="14.25" customHeight="1">
      <c r="B37" s="251"/>
      <c r="C37" s="260" t="s">
        <v>113</v>
      </c>
      <c r="D37" s="669">
        <v>175</v>
      </c>
      <c r="E37" s="668">
        <v>12083140</v>
      </c>
      <c r="F37" s="664">
        <f t="shared" si="4"/>
        <v>69046.5142857143</v>
      </c>
      <c r="G37" s="665">
        <f t="shared" si="5"/>
        <v>173</v>
      </c>
      <c r="H37" s="666">
        <f t="shared" si="5"/>
        <v>11716010</v>
      </c>
      <c r="I37" s="667">
        <f t="shared" si="6"/>
        <v>67722.60115606936</v>
      </c>
      <c r="J37" s="670"/>
      <c r="K37" s="671"/>
      <c r="L37" s="672"/>
      <c r="M37" s="668">
        <v>2</v>
      </c>
      <c r="N37" s="668">
        <v>367130</v>
      </c>
      <c r="O37" s="667">
        <f t="shared" si="7"/>
        <v>183565</v>
      </c>
    </row>
    <row r="38" spans="2:15" s="21" customFormat="1" ht="14.25" customHeight="1">
      <c r="B38" s="251"/>
      <c r="C38" s="260" t="s">
        <v>114</v>
      </c>
      <c r="D38" s="669">
        <v>175</v>
      </c>
      <c r="E38" s="668">
        <v>11949054.932511035</v>
      </c>
      <c r="F38" s="664">
        <f t="shared" si="4"/>
        <v>68280.31390006306</v>
      </c>
      <c r="G38" s="665">
        <f t="shared" si="5"/>
        <v>173</v>
      </c>
      <c r="H38" s="666">
        <f t="shared" si="5"/>
        <v>11581924.932511035</v>
      </c>
      <c r="I38" s="667">
        <f t="shared" si="6"/>
        <v>66947.54296249153</v>
      </c>
      <c r="J38" s="670"/>
      <c r="K38" s="671"/>
      <c r="L38" s="672"/>
      <c r="M38" s="668">
        <v>2</v>
      </c>
      <c r="N38" s="668">
        <v>367130</v>
      </c>
      <c r="O38" s="667">
        <f t="shared" si="7"/>
        <v>183565</v>
      </c>
    </row>
    <row r="39" spans="2:15" s="21" customFormat="1" ht="14.25" customHeight="1">
      <c r="B39" s="251"/>
      <c r="C39" s="260" t="s">
        <v>115</v>
      </c>
      <c r="D39" s="669">
        <v>175</v>
      </c>
      <c r="E39" s="668">
        <v>11949054.932511035</v>
      </c>
      <c r="F39" s="664">
        <f t="shared" si="4"/>
        <v>68280.31390006306</v>
      </c>
      <c r="G39" s="665">
        <f t="shared" si="5"/>
        <v>173</v>
      </c>
      <c r="H39" s="666">
        <f t="shared" si="5"/>
        <v>11581924.932511035</v>
      </c>
      <c r="I39" s="667">
        <f t="shared" si="6"/>
        <v>66947.54296249153</v>
      </c>
      <c r="J39" s="670"/>
      <c r="K39" s="671"/>
      <c r="L39" s="672"/>
      <c r="M39" s="668">
        <v>2</v>
      </c>
      <c r="N39" s="668">
        <v>367130</v>
      </c>
      <c r="O39" s="667">
        <f t="shared" si="7"/>
        <v>183565</v>
      </c>
    </row>
    <row r="40" spans="2:15" s="21" customFormat="1" ht="14.25" customHeight="1">
      <c r="B40" s="251"/>
      <c r="C40" s="260" t="s">
        <v>116</v>
      </c>
      <c r="D40" s="669">
        <v>175</v>
      </c>
      <c r="E40" s="668">
        <v>12351570</v>
      </c>
      <c r="F40" s="664">
        <f t="shared" si="4"/>
        <v>70580.4</v>
      </c>
      <c r="G40" s="665">
        <f t="shared" si="5"/>
        <v>173</v>
      </c>
      <c r="H40" s="666">
        <f t="shared" si="5"/>
        <v>11984440</v>
      </c>
      <c r="I40" s="667">
        <f t="shared" si="6"/>
        <v>69274.21965317919</v>
      </c>
      <c r="J40" s="670"/>
      <c r="K40" s="671"/>
      <c r="L40" s="672"/>
      <c r="M40" s="668">
        <v>2</v>
      </c>
      <c r="N40" s="668">
        <v>367130</v>
      </c>
      <c r="O40" s="667">
        <f t="shared" si="7"/>
        <v>183565</v>
      </c>
    </row>
    <row r="41" spans="2:15" s="21" customFormat="1" ht="14.25" customHeight="1">
      <c r="B41" s="251"/>
      <c r="C41" s="260" t="s">
        <v>117</v>
      </c>
      <c r="D41" s="669">
        <v>175</v>
      </c>
      <c r="E41" s="668">
        <v>11949054.932511035</v>
      </c>
      <c r="F41" s="664">
        <f t="shared" si="4"/>
        <v>68280.31390006306</v>
      </c>
      <c r="G41" s="665">
        <f t="shared" si="5"/>
        <v>173</v>
      </c>
      <c r="H41" s="666">
        <f t="shared" si="5"/>
        <v>11581924.932511035</v>
      </c>
      <c r="I41" s="667">
        <f t="shared" si="6"/>
        <v>66947.54296249153</v>
      </c>
      <c r="J41" s="670"/>
      <c r="K41" s="671"/>
      <c r="L41" s="672"/>
      <c r="M41" s="668">
        <v>2</v>
      </c>
      <c r="N41" s="668">
        <v>367130</v>
      </c>
      <c r="O41" s="667">
        <f t="shared" si="7"/>
        <v>183565</v>
      </c>
    </row>
    <row r="42" spans="2:15" s="21" customFormat="1" ht="14.25" customHeight="1">
      <c r="B42" s="251"/>
      <c r="C42" s="260" t="s">
        <v>118</v>
      </c>
      <c r="D42" s="669">
        <v>175</v>
      </c>
      <c r="E42" s="668">
        <v>11949054.932511035</v>
      </c>
      <c r="F42" s="664">
        <f t="shared" si="4"/>
        <v>68280.31390006306</v>
      </c>
      <c r="G42" s="665">
        <f t="shared" si="5"/>
        <v>173</v>
      </c>
      <c r="H42" s="666">
        <f t="shared" si="5"/>
        <v>11581924.932511035</v>
      </c>
      <c r="I42" s="667">
        <f t="shared" si="6"/>
        <v>66947.54296249153</v>
      </c>
      <c r="J42" s="670"/>
      <c r="K42" s="671"/>
      <c r="L42" s="672"/>
      <c r="M42" s="668">
        <v>2</v>
      </c>
      <c r="N42" s="668">
        <v>367130</v>
      </c>
      <c r="O42" s="667">
        <f t="shared" si="7"/>
        <v>183565</v>
      </c>
    </row>
    <row r="43" spans="2:15" s="21" customFormat="1" ht="14.25" customHeight="1">
      <c r="B43" s="251"/>
      <c r="C43" s="260" t="s">
        <v>119</v>
      </c>
      <c r="D43" s="669">
        <v>175</v>
      </c>
      <c r="E43" s="668">
        <v>12016095</v>
      </c>
      <c r="F43" s="664">
        <f t="shared" si="4"/>
        <v>68663.4</v>
      </c>
      <c r="G43" s="665">
        <f t="shared" si="5"/>
        <v>173</v>
      </c>
      <c r="H43" s="666">
        <f t="shared" si="5"/>
        <v>11648965</v>
      </c>
      <c r="I43" s="667">
        <f t="shared" si="6"/>
        <v>67335.05780346821</v>
      </c>
      <c r="J43" s="670"/>
      <c r="K43" s="671"/>
      <c r="L43" s="672"/>
      <c r="M43" s="668">
        <v>2</v>
      </c>
      <c r="N43" s="668">
        <v>367130</v>
      </c>
      <c r="O43" s="667">
        <f t="shared" si="7"/>
        <v>183565</v>
      </c>
    </row>
    <row r="44" spans="2:15" s="21" customFormat="1" ht="14.25" customHeight="1">
      <c r="B44" s="251"/>
      <c r="C44" s="260" t="s">
        <v>120</v>
      </c>
      <c r="D44" s="669">
        <v>175</v>
      </c>
      <c r="E44" s="668">
        <v>11949054.932511035</v>
      </c>
      <c r="F44" s="664">
        <f t="shared" si="4"/>
        <v>68280.31390006306</v>
      </c>
      <c r="G44" s="665">
        <f t="shared" si="5"/>
        <v>173</v>
      </c>
      <c r="H44" s="666">
        <f t="shared" si="5"/>
        <v>11581924.932511035</v>
      </c>
      <c r="I44" s="667">
        <f t="shared" si="6"/>
        <v>66947.54296249153</v>
      </c>
      <c r="J44" s="670"/>
      <c r="K44" s="671"/>
      <c r="L44" s="672"/>
      <c r="M44" s="668">
        <v>2</v>
      </c>
      <c r="N44" s="668">
        <v>367130</v>
      </c>
      <c r="O44" s="667">
        <f t="shared" si="7"/>
        <v>183565</v>
      </c>
    </row>
    <row r="45" spans="2:15" s="21" customFormat="1" ht="14.25" customHeight="1">
      <c r="B45" s="251"/>
      <c r="C45" s="261" t="s">
        <v>21</v>
      </c>
      <c r="D45" s="673"/>
      <c r="E45" s="674">
        <f>SUM(E33:E44)</f>
        <v>144461594.76399824</v>
      </c>
      <c r="F45" s="675"/>
      <c r="G45" s="676"/>
      <c r="H45" s="677">
        <f>SUM(H33:H44)</f>
        <v>140056034.76399824</v>
      </c>
      <c r="I45" s="678"/>
      <c r="J45" s="676"/>
      <c r="K45" s="677"/>
      <c r="L45" s="678"/>
      <c r="M45" s="673"/>
      <c r="N45" s="674">
        <f>SUM(N33:N44)</f>
        <v>4405560</v>
      </c>
      <c r="O45" s="678"/>
    </row>
    <row r="46" spans="2:15" s="21" customFormat="1" ht="14.25" customHeight="1" thickBot="1">
      <c r="B46" s="251"/>
      <c r="C46" s="262" t="s">
        <v>121</v>
      </c>
      <c r="D46" s="679">
        <f>SUM(D33:D44)/12</f>
        <v>175</v>
      </c>
      <c r="E46" s="680">
        <f>E45/12</f>
        <v>12038466.230333187</v>
      </c>
      <c r="F46" s="681">
        <f>SUM(F33:F44)/12</f>
        <v>68791.23560190393</v>
      </c>
      <c r="G46" s="679">
        <f>SUM(G33:G44)/12</f>
        <v>173</v>
      </c>
      <c r="H46" s="682">
        <f>H45/12</f>
        <v>11671336.230333187</v>
      </c>
      <c r="I46" s="681">
        <f>SUM(I33:I44)/12</f>
        <v>67464.37127360223</v>
      </c>
      <c r="J46" s="683"/>
      <c r="K46" s="682"/>
      <c r="L46" s="684"/>
      <c r="M46" s="679">
        <f>SUM(M33:M44)/12</f>
        <v>2</v>
      </c>
      <c r="N46" s="680">
        <f>N45/12</f>
        <v>367130</v>
      </c>
      <c r="O46" s="681">
        <f>SUM(O33:O44)/12</f>
        <v>183565</v>
      </c>
    </row>
    <row r="47" spans="3:15" s="21" customFormat="1" ht="15">
      <c r="C47" s="932" t="s">
        <v>959</v>
      </c>
      <c r="D47" s="932"/>
      <c r="E47" s="932"/>
      <c r="F47" s="932"/>
      <c r="G47" s="932"/>
      <c r="H47" s="932"/>
      <c r="I47" s="932"/>
      <c r="J47" s="932"/>
      <c r="K47" s="932"/>
      <c r="L47" s="932"/>
      <c r="M47" s="932"/>
      <c r="N47" s="932"/>
      <c r="O47" s="55"/>
    </row>
    <row r="48" spans="3:15" ht="12.75"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3:15" ht="12.75"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3:15" ht="12.75"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3:15" ht="16.5">
      <c r="C51" s="927" t="s">
        <v>960</v>
      </c>
      <c r="D51" s="927"/>
      <c r="E51" s="927"/>
      <c r="F51" s="927"/>
      <c r="G51" s="927"/>
      <c r="H51" s="927"/>
      <c r="I51" s="927"/>
      <c r="J51" s="927"/>
      <c r="K51" s="927"/>
      <c r="L51" s="927"/>
      <c r="M51" s="927"/>
      <c r="N51" s="927"/>
      <c r="O51" s="927"/>
    </row>
    <row r="52" spans="3:15" ht="15.75" thickBot="1">
      <c r="C52" s="733"/>
      <c r="D52" s="734"/>
      <c r="E52" s="734"/>
      <c r="F52" s="734"/>
      <c r="G52" s="734"/>
      <c r="H52" s="55"/>
      <c r="I52" s="55"/>
      <c r="J52" s="55"/>
      <c r="K52" s="55"/>
      <c r="L52" s="55"/>
      <c r="M52" s="55"/>
      <c r="N52" s="55"/>
      <c r="O52" s="258" t="s">
        <v>60</v>
      </c>
    </row>
    <row r="53" spans="3:15" ht="15" customHeight="1">
      <c r="C53" s="935" t="s">
        <v>749</v>
      </c>
      <c r="D53" s="938" t="s">
        <v>21</v>
      </c>
      <c r="E53" s="939"/>
      <c r="F53" s="940"/>
      <c r="G53" s="941" t="s">
        <v>513</v>
      </c>
      <c r="H53" s="942"/>
      <c r="I53" s="943"/>
      <c r="J53" s="944" t="s">
        <v>107</v>
      </c>
      <c r="K53" s="945"/>
      <c r="L53" s="946"/>
      <c r="M53" s="941" t="s">
        <v>108</v>
      </c>
      <c r="N53" s="942"/>
      <c r="O53" s="943"/>
    </row>
    <row r="54" spans="3:15" ht="12.75" customHeight="1">
      <c r="C54" s="936"/>
      <c r="D54" s="933" t="s">
        <v>63</v>
      </c>
      <c r="E54" s="928" t="s">
        <v>512</v>
      </c>
      <c r="F54" s="930" t="s">
        <v>571</v>
      </c>
      <c r="G54" s="933" t="s">
        <v>63</v>
      </c>
      <c r="H54" s="928" t="s">
        <v>512</v>
      </c>
      <c r="I54" s="930" t="s">
        <v>571</v>
      </c>
      <c r="J54" s="933" t="s">
        <v>63</v>
      </c>
      <c r="K54" s="928" t="s">
        <v>512</v>
      </c>
      <c r="L54" s="930" t="s">
        <v>571</v>
      </c>
      <c r="M54" s="933" t="s">
        <v>63</v>
      </c>
      <c r="N54" s="928" t="s">
        <v>512</v>
      </c>
      <c r="O54" s="930" t="s">
        <v>571</v>
      </c>
    </row>
    <row r="55" spans="3:15" ht="13.5" thickBot="1">
      <c r="C55" s="937"/>
      <c r="D55" s="934"/>
      <c r="E55" s="929"/>
      <c r="F55" s="931"/>
      <c r="G55" s="934"/>
      <c r="H55" s="929"/>
      <c r="I55" s="931"/>
      <c r="J55" s="934"/>
      <c r="K55" s="929"/>
      <c r="L55" s="931"/>
      <c r="M55" s="934"/>
      <c r="N55" s="929"/>
      <c r="O55" s="931"/>
    </row>
    <row r="56" spans="3:15" ht="12.75">
      <c r="C56" s="263" t="s">
        <v>109</v>
      </c>
      <c r="D56" s="641">
        <v>175</v>
      </c>
      <c r="E56" s="663">
        <v>14141905.2725</v>
      </c>
      <c r="F56" s="637">
        <f>E56/D56</f>
        <v>80810.88727142858</v>
      </c>
      <c r="G56" s="638">
        <f>D56-M56</f>
        <v>173</v>
      </c>
      <c r="H56" s="639">
        <f>E56-N56</f>
        <v>13713645.2725</v>
      </c>
      <c r="I56" s="640">
        <f>H56/G56</f>
        <v>79269.62585260117</v>
      </c>
      <c r="J56" s="685"/>
      <c r="K56" s="639"/>
      <c r="L56" s="640"/>
      <c r="M56" s="635">
        <v>2</v>
      </c>
      <c r="N56" s="636">
        <v>428260</v>
      </c>
      <c r="O56" s="640">
        <f>N56/M56</f>
        <v>214130</v>
      </c>
    </row>
    <row r="57" spans="3:15" ht="12.75">
      <c r="C57" s="264" t="s">
        <v>110</v>
      </c>
      <c r="D57" s="647">
        <v>175</v>
      </c>
      <c r="E57" s="668">
        <v>14094982.81</v>
      </c>
      <c r="F57" s="637">
        <f aca="true" t="shared" si="8" ref="F57:F67">E57/D57</f>
        <v>80542.75891428572</v>
      </c>
      <c r="G57" s="638">
        <f aca="true" t="shared" si="9" ref="G57:G67">D57-M57</f>
        <v>173</v>
      </c>
      <c r="H57" s="639">
        <f aca="true" t="shared" si="10" ref="H57:H67">E57-N57</f>
        <v>13666722.81</v>
      </c>
      <c r="I57" s="640">
        <f aca="true" t="shared" si="11" ref="I57:I67">H57/G57</f>
        <v>78998.39774566474</v>
      </c>
      <c r="J57" s="686"/>
      <c r="K57" s="645"/>
      <c r="L57" s="646"/>
      <c r="M57" s="642">
        <v>2</v>
      </c>
      <c r="N57" s="636">
        <v>428260</v>
      </c>
      <c r="O57" s="640">
        <f aca="true" t="shared" si="12" ref="O57:O67">N57/M57</f>
        <v>214130</v>
      </c>
    </row>
    <row r="58" spans="3:15" ht="12.75">
      <c r="C58" s="264" t="s">
        <v>111</v>
      </c>
      <c r="D58" s="647">
        <v>175</v>
      </c>
      <c r="E58" s="668">
        <v>13938572.578774124</v>
      </c>
      <c r="F58" s="637">
        <f t="shared" si="8"/>
        <v>79648.98616442356</v>
      </c>
      <c r="G58" s="638">
        <f t="shared" si="9"/>
        <v>173</v>
      </c>
      <c r="H58" s="639">
        <f t="shared" si="10"/>
        <v>13510312.578774124</v>
      </c>
      <c r="I58" s="640">
        <f t="shared" si="11"/>
        <v>78094.29236285621</v>
      </c>
      <c r="J58" s="686"/>
      <c r="K58" s="645"/>
      <c r="L58" s="646"/>
      <c r="M58" s="642">
        <v>2</v>
      </c>
      <c r="N58" s="636">
        <v>428260</v>
      </c>
      <c r="O58" s="640">
        <f t="shared" si="12"/>
        <v>214130</v>
      </c>
    </row>
    <row r="59" spans="3:15" ht="12.75">
      <c r="C59" s="264" t="s">
        <v>112</v>
      </c>
      <c r="D59" s="647">
        <v>175</v>
      </c>
      <c r="E59" s="668">
        <v>14126262.704559239</v>
      </c>
      <c r="F59" s="637">
        <f t="shared" si="8"/>
        <v>80721.50116890993</v>
      </c>
      <c r="G59" s="638">
        <f t="shared" si="9"/>
        <v>173</v>
      </c>
      <c r="H59" s="639">
        <f t="shared" si="10"/>
        <v>13698002.704559239</v>
      </c>
      <c r="I59" s="640">
        <f t="shared" si="11"/>
        <v>79179.20638473549</v>
      </c>
      <c r="J59" s="686"/>
      <c r="K59" s="645"/>
      <c r="L59" s="646"/>
      <c r="M59" s="642">
        <v>2</v>
      </c>
      <c r="N59" s="636">
        <v>428260</v>
      </c>
      <c r="O59" s="640">
        <f t="shared" si="12"/>
        <v>214130</v>
      </c>
    </row>
    <row r="60" spans="3:15" ht="12.75">
      <c r="C60" s="264" t="s">
        <v>113</v>
      </c>
      <c r="D60" s="647">
        <v>175</v>
      </c>
      <c r="E60" s="668">
        <v>14094982.81</v>
      </c>
      <c r="F60" s="637">
        <f t="shared" si="8"/>
        <v>80542.75891428572</v>
      </c>
      <c r="G60" s="638">
        <f t="shared" si="9"/>
        <v>173</v>
      </c>
      <c r="H60" s="639">
        <f t="shared" si="10"/>
        <v>13666722.81</v>
      </c>
      <c r="I60" s="640">
        <f t="shared" si="11"/>
        <v>78998.39774566474</v>
      </c>
      <c r="J60" s="686"/>
      <c r="K60" s="645"/>
      <c r="L60" s="646"/>
      <c r="M60" s="642">
        <v>2</v>
      </c>
      <c r="N60" s="636">
        <v>428260</v>
      </c>
      <c r="O60" s="640">
        <f t="shared" si="12"/>
        <v>214130</v>
      </c>
    </row>
    <row r="61" spans="3:15" ht="12.75">
      <c r="C61" s="264" t="s">
        <v>114</v>
      </c>
      <c r="D61" s="647">
        <v>175</v>
      </c>
      <c r="E61" s="668">
        <v>13938572.578774124</v>
      </c>
      <c r="F61" s="637">
        <f t="shared" si="8"/>
        <v>79648.98616442356</v>
      </c>
      <c r="G61" s="638">
        <f t="shared" si="9"/>
        <v>173</v>
      </c>
      <c r="H61" s="639">
        <f t="shared" si="10"/>
        <v>13510312.578774124</v>
      </c>
      <c r="I61" s="640">
        <f t="shared" si="11"/>
        <v>78094.29236285621</v>
      </c>
      <c r="J61" s="686"/>
      <c r="K61" s="645"/>
      <c r="L61" s="646"/>
      <c r="M61" s="642">
        <v>2</v>
      </c>
      <c r="N61" s="636">
        <v>428260</v>
      </c>
      <c r="O61" s="640">
        <f t="shared" si="12"/>
        <v>214130</v>
      </c>
    </row>
    <row r="62" spans="3:15" ht="12.75">
      <c r="C62" s="264" t="s">
        <v>115</v>
      </c>
      <c r="D62" s="647">
        <v>175</v>
      </c>
      <c r="E62" s="668">
        <v>13938572.578774124</v>
      </c>
      <c r="F62" s="637">
        <f t="shared" si="8"/>
        <v>79648.98616442356</v>
      </c>
      <c r="G62" s="638">
        <f t="shared" si="9"/>
        <v>173</v>
      </c>
      <c r="H62" s="639">
        <f t="shared" si="10"/>
        <v>13510312.578774124</v>
      </c>
      <c r="I62" s="640">
        <f t="shared" si="11"/>
        <v>78094.29236285621</v>
      </c>
      <c r="J62" s="686"/>
      <c r="K62" s="645"/>
      <c r="L62" s="646"/>
      <c r="M62" s="642">
        <v>2</v>
      </c>
      <c r="N62" s="636">
        <v>428260</v>
      </c>
      <c r="O62" s="640">
        <f t="shared" si="12"/>
        <v>214130</v>
      </c>
    </row>
    <row r="63" spans="3:15" ht="12.75">
      <c r="C63" s="264" t="s">
        <v>116</v>
      </c>
      <c r="D63" s="647">
        <v>175</v>
      </c>
      <c r="E63" s="668">
        <v>14408106.405000001</v>
      </c>
      <c r="F63" s="637">
        <f t="shared" si="8"/>
        <v>82332.0366</v>
      </c>
      <c r="G63" s="638">
        <f t="shared" si="9"/>
        <v>173</v>
      </c>
      <c r="H63" s="639">
        <f t="shared" si="10"/>
        <v>13979846.405000001</v>
      </c>
      <c r="I63" s="640">
        <f t="shared" si="11"/>
        <v>80808.36072254337</v>
      </c>
      <c r="J63" s="686"/>
      <c r="K63" s="645"/>
      <c r="L63" s="646"/>
      <c r="M63" s="642">
        <v>2</v>
      </c>
      <c r="N63" s="636">
        <v>428260</v>
      </c>
      <c r="O63" s="640">
        <f t="shared" si="12"/>
        <v>214130</v>
      </c>
    </row>
    <row r="64" spans="3:15" ht="12.75">
      <c r="C64" s="264" t="s">
        <v>117</v>
      </c>
      <c r="D64" s="647">
        <v>175</v>
      </c>
      <c r="E64" s="668">
        <v>13938572.578774124</v>
      </c>
      <c r="F64" s="637">
        <f t="shared" si="8"/>
        <v>79648.98616442356</v>
      </c>
      <c r="G64" s="638">
        <f t="shared" si="9"/>
        <v>173</v>
      </c>
      <c r="H64" s="639">
        <f t="shared" si="10"/>
        <v>13510312.578774124</v>
      </c>
      <c r="I64" s="640">
        <f t="shared" si="11"/>
        <v>78094.29236285621</v>
      </c>
      <c r="J64" s="686"/>
      <c r="K64" s="645"/>
      <c r="L64" s="646"/>
      <c r="M64" s="642">
        <v>2</v>
      </c>
      <c r="N64" s="636">
        <v>428260</v>
      </c>
      <c r="O64" s="640">
        <f t="shared" si="12"/>
        <v>214130</v>
      </c>
    </row>
    <row r="65" spans="3:15" ht="12.75">
      <c r="C65" s="264" t="s">
        <v>118</v>
      </c>
      <c r="D65" s="647">
        <v>175</v>
      </c>
      <c r="E65" s="668">
        <v>13938572.578774124</v>
      </c>
      <c r="F65" s="637">
        <f t="shared" si="8"/>
        <v>79648.98616442356</v>
      </c>
      <c r="G65" s="638">
        <f t="shared" si="9"/>
        <v>173</v>
      </c>
      <c r="H65" s="639">
        <f t="shared" si="10"/>
        <v>13510312.578774124</v>
      </c>
      <c r="I65" s="640">
        <f t="shared" si="11"/>
        <v>78094.29236285621</v>
      </c>
      <c r="J65" s="686"/>
      <c r="K65" s="645"/>
      <c r="L65" s="646"/>
      <c r="M65" s="642">
        <v>2</v>
      </c>
      <c r="N65" s="636">
        <v>428260</v>
      </c>
      <c r="O65" s="640">
        <f t="shared" si="12"/>
        <v>214130</v>
      </c>
    </row>
    <row r="66" spans="3:15" ht="12.75">
      <c r="C66" s="264" t="s">
        <v>119</v>
      </c>
      <c r="D66" s="647">
        <v>175</v>
      </c>
      <c r="E66" s="668">
        <v>14016774.8175</v>
      </c>
      <c r="F66" s="637">
        <f t="shared" si="8"/>
        <v>80095.8561</v>
      </c>
      <c r="G66" s="638">
        <f t="shared" si="9"/>
        <v>173</v>
      </c>
      <c r="H66" s="639">
        <f t="shared" si="10"/>
        <v>13588514.8175</v>
      </c>
      <c r="I66" s="640">
        <f t="shared" si="11"/>
        <v>78546.3284248555</v>
      </c>
      <c r="J66" s="686"/>
      <c r="K66" s="645"/>
      <c r="L66" s="646"/>
      <c r="M66" s="642">
        <v>2</v>
      </c>
      <c r="N66" s="636">
        <v>428260</v>
      </c>
      <c r="O66" s="640">
        <f t="shared" si="12"/>
        <v>214130</v>
      </c>
    </row>
    <row r="67" spans="3:15" ht="12.75">
      <c r="C67" s="264" t="s">
        <v>120</v>
      </c>
      <c r="D67" s="647">
        <v>175</v>
      </c>
      <c r="E67" s="668">
        <v>13938572.578774124</v>
      </c>
      <c r="F67" s="637">
        <f t="shared" si="8"/>
        <v>79648.98616442356</v>
      </c>
      <c r="G67" s="638">
        <f t="shared" si="9"/>
        <v>173</v>
      </c>
      <c r="H67" s="639">
        <f t="shared" si="10"/>
        <v>13510312.578774124</v>
      </c>
      <c r="I67" s="640">
        <f t="shared" si="11"/>
        <v>78094.29236285621</v>
      </c>
      <c r="J67" s="686"/>
      <c r="K67" s="645"/>
      <c r="L67" s="646"/>
      <c r="M67" s="642">
        <v>2</v>
      </c>
      <c r="N67" s="636">
        <v>428260</v>
      </c>
      <c r="O67" s="640">
        <f t="shared" si="12"/>
        <v>214130</v>
      </c>
    </row>
    <row r="68" spans="3:15" ht="12.75">
      <c r="C68" s="265" t="s">
        <v>21</v>
      </c>
      <c r="D68" s="687"/>
      <c r="E68" s="649">
        <f>SUM(E56:E67)</f>
        <v>168514450.292204</v>
      </c>
      <c r="F68" s="650"/>
      <c r="G68" s="688"/>
      <c r="H68" s="689">
        <f>SUM(H56:H67)</f>
        <v>163375330.292204</v>
      </c>
      <c r="I68" s="656"/>
      <c r="J68" s="688"/>
      <c r="K68" s="689"/>
      <c r="L68" s="656"/>
      <c r="M68" s="648"/>
      <c r="N68" s="649">
        <f>SUM(N56:N67)</f>
        <v>5139120</v>
      </c>
      <c r="O68" s="656"/>
    </row>
    <row r="69" spans="3:15" ht="13.5" thickBot="1">
      <c r="C69" s="266" t="s">
        <v>121</v>
      </c>
      <c r="D69" s="679">
        <f>SUM(D56:D67)/12</f>
        <v>175</v>
      </c>
      <c r="E69" s="658">
        <f>E68/12</f>
        <v>14042870.857683666</v>
      </c>
      <c r="F69" s="679">
        <f>SUM(F56:F67)/12</f>
        <v>80244.97632962094</v>
      </c>
      <c r="G69" s="679">
        <f>SUM(G56:G67)/12</f>
        <v>173</v>
      </c>
      <c r="H69" s="659">
        <f>H68/12</f>
        <v>13614610.857683666</v>
      </c>
      <c r="I69" s="679">
        <f>SUM(I56:I67)/12</f>
        <v>78697.17258776685</v>
      </c>
      <c r="J69" s="690"/>
      <c r="K69" s="659"/>
      <c r="L69" s="661"/>
      <c r="M69" s="679">
        <f>SUM(M56:M67)/12</f>
        <v>2</v>
      </c>
      <c r="N69" s="658">
        <f>N68/12</f>
        <v>428260</v>
      </c>
      <c r="O69" s="679">
        <f>SUM(O56:O67)/12</f>
        <v>214130</v>
      </c>
    </row>
    <row r="70" spans="3:15" ht="15">
      <c r="C70" s="932" t="s">
        <v>959</v>
      </c>
      <c r="D70" s="932"/>
      <c r="E70" s="932"/>
      <c r="F70" s="932"/>
      <c r="G70" s="932"/>
      <c r="H70" s="932"/>
      <c r="I70" s="932"/>
      <c r="J70" s="932"/>
      <c r="K70" s="932"/>
      <c r="L70" s="932"/>
      <c r="M70" s="932"/>
      <c r="N70" s="932"/>
      <c r="O70" s="55"/>
    </row>
    <row r="71" spans="3:15" ht="12.75"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</row>
  </sheetData>
  <sheetProtection/>
  <mergeCells count="57">
    <mergeCell ref="C4:O4"/>
    <mergeCell ref="G6:I6"/>
    <mergeCell ref="J6:L6"/>
    <mergeCell ref="M6:O6"/>
    <mergeCell ref="C23:N23"/>
    <mergeCell ref="F7:F8"/>
    <mergeCell ref="G7:G8"/>
    <mergeCell ref="H7:H8"/>
    <mergeCell ref="E7:E8"/>
    <mergeCell ref="J31:J32"/>
    <mergeCell ref="I31:I32"/>
    <mergeCell ref="G30:I30"/>
    <mergeCell ref="J30:L30"/>
    <mergeCell ref="M30:O30"/>
    <mergeCell ref="C47:N47"/>
    <mergeCell ref="D31:D32"/>
    <mergeCell ref="E31:E32"/>
    <mergeCell ref="F31:F32"/>
    <mergeCell ref="G31:G32"/>
    <mergeCell ref="H31:H32"/>
    <mergeCell ref="C6:C8"/>
    <mergeCell ref="D6:F6"/>
    <mergeCell ref="C30:C32"/>
    <mergeCell ref="D30:F30"/>
    <mergeCell ref="K31:K32"/>
    <mergeCell ref="I7:I8"/>
    <mergeCell ref="D7:D8"/>
    <mergeCell ref="J7:J8"/>
    <mergeCell ref="K7:K8"/>
    <mergeCell ref="O31:O32"/>
    <mergeCell ref="L31:L32"/>
    <mergeCell ref="N31:N32"/>
    <mergeCell ref="L7:L8"/>
    <mergeCell ref="N7:N8"/>
    <mergeCell ref="M7:M8"/>
    <mergeCell ref="M31:M32"/>
    <mergeCell ref="O7:O8"/>
    <mergeCell ref="M54:M55"/>
    <mergeCell ref="C53:C55"/>
    <mergeCell ref="D53:F53"/>
    <mergeCell ref="G53:I53"/>
    <mergeCell ref="J53:L53"/>
    <mergeCell ref="M53:O53"/>
    <mergeCell ref="D54:D55"/>
    <mergeCell ref="E54:E55"/>
    <mergeCell ref="F54:F55"/>
    <mergeCell ref="G54:G55"/>
    <mergeCell ref="C51:O51"/>
    <mergeCell ref="C28:O28"/>
    <mergeCell ref="N54:N55"/>
    <mergeCell ref="O54:O55"/>
    <mergeCell ref="C70:N70"/>
    <mergeCell ref="H54:H55"/>
    <mergeCell ref="I54:I55"/>
    <mergeCell ref="J54:J55"/>
    <mergeCell ref="K54:K55"/>
    <mergeCell ref="L54:L55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scale="75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G23"/>
  <sheetViews>
    <sheetView showGridLines="0" view="pageBreakPreview" zoomScale="60" workbookViewId="0" topLeftCell="A1">
      <selection activeCell="C8" sqref="C8:F20"/>
    </sheetView>
  </sheetViews>
  <sheetFormatPr defaultColWidth="9.140625" defaultRowHeight="12.75"/>
  <cols>
    <col min="1" max="1" width="2.8515625" style="0" customWidth="1"/>
    <col min="2" max="2" width="14.00390625" style="0" bestFit="1" customWidth="1"/>
    <col min="3" max="7" width="32.7109375" style="0" customWidth="1"/>
  </cols>
  <sheetData>
    <row r="2" ht="15.75">
      <c r="G2" s="11" t="s">
        <v>699</v>
      </c>
    </row>
    <row r="4" spans="2:7" ht="15.75">
      <c r="B4" s="949" t="s">
        <v>758</v>
      </c>
      <c r="C4" s="949"/>
      <c r="D4" s="949"/>
      <c r="E4" s="949"/>
      <c r="F4" s="949"/>
      <c r="G4" s="949"/>
    </row>
    <row r="5" spans="2:7" ht="16.5" thickBot="1">
      <c r="B5" s="14"/>
      <c r="C5" s="14"/>
      <c r="D5" s="14"/>
      <c r="E5" s="14"/>
      <c r="F5" s="14"/>
      <c r="G5" s="38" t="s">
        <v>60</v>
      </c>
    </row>
    <row r="6" spans="1:7" ht="67.5" customHeight="1" thickBot="1">
      <c r="A6" s="89"/>
      <c r="B6" s="90" t="s">
        <v>559</v>
      </c>
      <c r="C6" s="438" t="s">
        <v>753</v>
      </c>
      <c r="D6" s="439" t="s">
        <v>754</v>
      </c>
      <c r="E6" s="91" t="s">
        <v>755</v>
      </c>
      <c r="F6" s="91" t="s">
        <v>756</v>
      </c>
      <c r="G6" s="92" t="s">
        <v>757</v>
      </c>
    </row>
    <row r="7" spans="1:7" ht="16.5" thickBot="1">
      <c r="A7" s="89"/>
      <c r="B7" s="93"/>
      <c r="C7" s="94">
        <v>1</v>
      </c>
      <c r="D7" s="441">
        <v>2</v>
      </c>
      <c r="E7" s="95">
        <v>3</v>
      </c>
      <c r="F7" s="95">
        <v>4</v>
      </c>
      <c r="G7" s="96" t="s">
        <v>759</v>
      </c>
    </row>
    <row r="8" spans="1:7" ht="19.5" customHeight="1">
      <c r="A8" s="89"/>
      <c r="B8" s="97" t="s">
        <v>109</v>
      </c>
      <c r="C8" s="315"/>
      <c r="D8" s="436"/>
      <c r="E8" s="316"/>
      <c r="F8" s="316"/>
      <c r="G8" s="317"/>
    </row>
    <row r="9" spans="1:7" ht="19.5" customHeight="1">
      <c r="A9" s="89"/>
      <c r="B9" s="97" t="s">
        <v>110</v>
      </c>
      <c r="C9" s="318"/>
      <c r="D9" s="437"/>
      <c r="E9" s="319"/>
      <c r="F9" s="319"/>
      <c r="G9" s="320"/>
    </row>
    <row r="10" spans="1:7" ht="19.5" customHeight="1">
      <c r="A10" s="89"/>
      <c r="B10" s="97" t="s">
        <v>111</v>
      </c>
      <c r="C10" s="318"/>
      <c r="D10" s="437"/>
      <c r="E10" s="319"/>
      <c r="F10" s="319"/>
      <c r="G10" s="320"/>
    </row>
    <row r="11" spans="1:7" ht="19.5" customHeight="1">
      <c r="A11" s="89"/>
      <c r="B11" s="97" t="s">
        <v>112</v>
      </c>
      <c r="C11" s="318"/>
      <c r="D11" s="437"/>
      <c r="E11" s="319"/>
      <c r="F11" s="319"/>
      <c r="G11" s="320"/>
    </row>
    <row r="12" spans="1:7" ht="19.5" customHeight="1">
      <c r="A12" s="89"/>
      <c r="B12" s="97" t="s">
        <v>113</v>
      </c>
      <c r="C12" s="318"/>
      <c r="D12" s="437"/>
      <c r="E12" s="319"/>
      <c r="F12" s="319"/>
      <c r="G12" s="320"/>
    </row>
    <row r="13" spans="1:7" ht="19.5" customHeight="1">
      <c r="A13" s="89"/>
      <c r="B13" s="97" t="s">
        <v>114</v>
      </c>
      <c r="C13" s="318"/>
      <c r="D13" s="437"/>
      <c r="E13" s="319"/>
      <c r="F13" s="319"/>
      <c r="G13" s="320"/>
    </row>
    <row r="14" spans="1:7" ht="19.5" customHeight="1">
      <c r="A14" s="89"/>
      <c r="B14" s="97" t="s">
        <v>115</v>
      </c>
      <c r="C14" s="318"/>
      <c r="D14" s="437"/>
      <c r="E14" s="319"/>
      <c r="F14" s="319"/>
      <c r="G14" s="320"/>
    </row>
    <row r="15" spans="1:7" ht="19.5" customHeight="1">
      <c r="A15" s="89"/>
      <c r="B15" s="97" t="s">
        <v>116</v>
      </c>
      <c r="C15" s="318"/>
      <c r="D15" s="437"/>
      <c r="E15" s="319"/>
      <c r="F15" s="319"/>
      <c r="G15" s="320"/>
    </row>
    <row r="16" spans="1:7" ht="19.5" customHeight="1">
      <c r="A16" s="89"/>
      <c r="B16" s="97" t="s">
        <v>117</v>
      </c>
      <c r="C16" s="318"/>
      <c r="D16" s="437"/>
      <c r="E16" s="319"/>
      <c r="F16" s="319"/>
      <c r="G16" s="320"/>
    </row>
    <row r="17" spans="1:7" ht="19.5" customHeight="1">
      <c r="A17" s="89"/>
      <c r="B17" s="97" t="s">
        <v>118</v>
      </c>
      <c r="C17" s="318"/>
      <c r="D17" s="437"/>
      <c r="E17" s="319"/>
      <c r="F17" s="319"/>
      <c r="G17" s="320"/>
    </row>
    <row r="18" spans="1:7" ht="19.5" customHeight="1">
      <c r="A18" s="89"/>
      <c r="B18" s="97" t="s">
        <v>119</v>
      </c>
      <c r="C18" s="318"/>
      <c r="D18" s="437"/>
      <c r="E18" s="319"/>
      <c r="F18" s="319"/>
      <c r="G18" s="320"/>
    </row>
    <row r="19" spans="1:7" ht="19.5" customHeight="1" thickBot="1">
      <c r="A19" s="89"/>
      <c r="B19" s="98" t="s">
        <v>120</v>
      </c>
      <c r="C19" s="321"/>
      <c r="D19" s="416"/>
      <c r="E19" s="322"/>
      <c r="F19" s="322"/>
      <c r="G19" s="323"/>
    </row>
    <row r="20" spans="1:7" ht="19.5" customHeight="1" thickBot="1">
      <c r="A20" s="89"/>
      <c r="B20" s="440" t="s">
        <v>21</v>
      </c>
      <c r="C20" s="691"/>
      <c r="D20" s="692"/>
      <c r="E20" s="693"/>
      <c r="F20" s="693"/>
      <c r="G20" s="694"/>
    </row>
    <row r="21" spans="2:7" ht="15.75">
      <c r="B21" s="14"/>
      <c r="C21" s="14"/>
      <c r="D21" s="14"/>
      <c r="E21" s="14"/>
      <c r="F21" s="14"/>
      <c r="G21" s="14"/>
    </row>
    <row r="22" spans="2:7" ht="15.75">
      <c r="B22" s="121"/>
      <c r="C22" s="14"/>
      <c r="D22" s="14"/>
      <c r="E22" s="14"/>
      <c r="F22" s="14"/>
      <c r="G22" s="14"/>
    </row>
    <row r="23" spans="2:7" ht="15">
      <c r="B23" s="950" t="s">
        <v>752</v>
      </c>
      <c r="C23" s="950"/>
      <c r="D23" s="950"/>
      <c r="E23" s="950"/>
      <c r="F23" s="950"/>
      <c r="G23" s="950"/>
    </row>
  </sheetData>
  <sheetProtection/>
  <mergeCells count="2">
    <mergeCell ref="B4:G4"/>
    <mergeCell ref="B23:G23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10"/>
  <sheetViews>
    <sheetView showGridLines="0" view="pageBreakPreview" zoomScale="60" zoomScaleNormal="115" zoomScalePageLayoutView="0" workbookViewId="0" topLeftCell="A1">
      <selection activeCell="F10" sqref="F10"/>
    </sheetView>
  </sheetViews>
  <sheetFormatPr defaultColWidth="9.140625" defaultRowHeight="12.75"/>
  <cols>
    <col min="1" max="1" width="19.7109375" style="777" customWidth="1"/>
    <col min="2" max="2" width="20.7109375" style="777" customWidth="1"/>
    <col min="3" max="3" width="19.140625" style="777" customWidth="1"/>
    <col min="4" max="4" width="20.7109375" style="777" customWidth="1"/>
    <col min="5" max="5" width="18.28125" style="777" customWidth="1"/>
    <col min="6" max="6" width="18.8515625" style="777" customWidth="1"/>
    <col min="7" max="16384" width="9.140625" style="777" customWidth="1"/>
  </cols>
  <sheetData>
    <row r="1" ht="12.75">
      <c r="F1" s="778" t="s">
        <v>770</v>
      </c>
    </row>
    <row r="3" spans="1:7" ht="18" customHeight="1">
      <c r="A3" s="951" t="s">
        <v>795</v>
      </c>
      <c r="B3" s="951"/>
      <c r="C3" s="951"/>
      <c r="D3" s="951"/>
      <c r="E3" s="951"/>
      <c r="F3" s="951"/>
      <c r="G3" s="779"/>
    </row>
    <row r="4" spans="1:6" ht="18" customHeight="1" thickBot="1">
      <c r="A4" s="780"/>
      <c r="B4" s="781"/>
      <c r="C4" s="781"/>
      <c r="D4" s="781"/>
      <c r="E4" s="781"/>
      <c r="F4" s="778" t="s">
        <v>60</v>
      </c>
    </row>
    <row r="5" spans="1:6" ht="19.5" customHeight="1" thickBot="1">
      <c r="A5" s="952"/>
      <c r="B5" s="953"/>
      <c r="C5" s="956" t="s">
        <v>961</v>
      </c>
      <c r="D5" s="957"/>
      <c r="E5" s="956" t="s">
        <v>952</v>
      </c>
      <c r="F5" s="957"/>
    </row>
    <row r="6" spans="1:6" ht="19.5" customHeight="1" thickBot="1">
      <c r="A6" s="954"/>
      <c r="B6" s="955"/>
      <c r="C6" s="624" t="s">
        <v>790</v>
      </c>
      <c r="D6" s="625" t="s">
        <v>769</v>
      </c>
      <c r="E6" s="624" t="s">
        <v>790</v>
      </c>
      <c r="F6" s="625" t="s">
        <v>769</v>
      </c>
    </row>
    <row r="7" spans="1:6" ht="19.5" customHeight="1">
      <c r="A7" s="958" t="s">
        <v>791</v>
      </c>
      <c r="B7" s="621" t="s">
        <v>792</v>
      </c>
      <c r="C7" s="782">
        <v>54885.55</v>
      </c>
      <c r="D7" s="783">
        <v>40104.77055</v>
      </c>
      <c r="E7" s="782">
        <v>58180</v>
      </c>
      <c r="F7" s="783">
        <v>42610</v>
      </c>
    </row>
    <row r="8" spans="1:6" ht="19.5" customHeight="1" thickBot="1">
      <c r="A8" s="959"/>
      <c r="B8" s="622" t="s">
        <v>793</v>
      </c>
      <c r="C8" s="784">
        <v>111100</v>
      </c>
      <c r="D8" s="785">
        <v>79500</v>
      </c>
      <c r="E8" s="784">
        <v>120000</v>
      </c>
      <c r="F8" s="785">
        <v>85900</v>
      </c>
    </row>
    <row r="9" spans="1:6" ht="19.5" customHeight="1">
      <c r="A9" s="960" t="s">
        <v>794</v>
      </c>
      <c r="B9" s="623" t="s">
        <v>792</v>
      </c>
      <c r="C9" s="782">
        <v>155100</v>
      </c>
      <c r="D9" s="783">
        <v>110360</v>
      </c>
      <c r="E9" s="782">
        <v>166300</v>
      </c>
      <c r="F9" s="783">
        <v>118400</v>
      </c>
    </row>
    <row r="10" spans="1:6" ht="19.5" customHeight="1" thickBot="1">
      <c r="A10" s="961"/>
      <c r="B10" s="622" t="s">
        <v>793</v>
      </c>
      <c r="C10" s="784">
        <v>191060</v>
      </c>
      <c r="D10" s="785">
        <v>135563</v>
      </c>
      <c r="E10" s="784">
        <v>200810</v>
      </c>
      <c r="F10" s="785">
        <v>142600</v>
      </c>
    </row>
  </sheetData>
  <sheetProtection/>
  <mergeCells count="6">
    <mergeCell ref="A3:F3"/>
    <mergeCell ref="A5:B6"/>
    <mergeCell ref="C5:D5"/>
    <mergeCell ref="E5:F5"/>
    <mergeCell ref="A7:A8"/>
    <mergeCell ref="A9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M46"/>
  <sheetViews>
    <sheetView showGridLines="0" view="pageBreakPreview" zoomScale="60" zoomScalePageLayoutView="0" workbookViewId="0" topLeftCell="A1">
      <selection activeCell="H27" sqref="H27:L27"/>
    </sheetView>
  </sheetViews>
  <sheetFormatPr defaultColWidth="9.140625" defaultRowHeight="12.75"/>
  <cols>
    <col min="3" max="13" width="12.7109375" style="0" customWidth="1"/>
  </cols>
  <sheetData>
    <row r="2" ht="15.75">
      <c r="L2" s="11" t="s">
        <v>712</v>
      </c>
    </row>
    <row r="3" spans="2:12" s="21" customFormat="1" ht="20.25" customHeight="1">
      <c r="B3" s="962" t="s">
        <v>558</v>
      </c>
      <c r="C3" s="962"/>
      <c r="D3" s="962"/>
      <c r="E3" s="962"/>
      <c r="F3" s="962"/>
      <c r="G3" s="962"/>
      <c r="H3" s="962"/>
      <c r="I3" s="962"/>
      <c r="J3" s="962"/>
      <c r="K3" s="54"/>
      <c r="L3" s="54"/>
    </row>
    <row r="4" spans="2:13" s="21" customFormat="1" ht="15.75" thickBot="1">
      <c r="B4" s="55"/>
      <c r="C4" s="56"/>
      <c r="D4" s="56"/>
      <c r="E4" s="56"/>
      <c r="F4" s="56"/>
      <c r="G4" s="55"/>
      <c r="H4" s="55"/>
      <c r="I4" s="55"/>
      <c r="J4" s="57" t="s">
        <v>60</v>
      </c>
      <c r="K4" s="55"/>
      <c r="L4" s="57"/>
      <c r="M4" s="52"/>
    </row>
    <row r="5" spans="2:13" s="21" customFormat="1" ht="30" customHeight="1">
      <c r="B5" s="963" t="s">
        <v>559</v>
      </c>
      <c r="C5" s="964" t="s">
        <v>966</v>
      </c>
      <c r="D5" s="965"/>
      <c r="E5" s="965"/>
      <c r="F5" s="966"/>
      <c r="G5" s="965" t="s">
        <v>967</v>
      </c>
      <c r="H5" s="965"/>
      <c r="I5" s="965"/>
      <c r="J5" s="966"/>
      <c r="K5" s="58"/>
      <c r="L5" s="58"/>
      <c r="M5" s="52"/>
    </row>
    <row r="6" spans="2:13" s="21" customFormat="1" ht="24.75" thickBot="1">
      <c r="B6" s="937"/>
      <c r="C6" s="79" t="s">
        <v>563</v>
      </c>
      <c r="D6" s="80" t="s">
        <v>518</v>
      </c>
      <c r="E6" s="80" t="s">
        <v>561</v>
      </c>
      <c r="F6" s="81" t="s">
        <v>562</v>
      </c>
      <c r="G6" s="79" t="s">
        <v>563</v>
      </c>
      <c r="H6" s="80" t="s">
        <v>518</v>
      </c>
      <c r="I6" s="80" t="s">
        <v>561</v>
      </c>
      <c r="J6" s="81" t="s">
        <v>562</v>
      </c>
      <c r="K6" s="59"/>
      <c r="L6" s="59"/>
      <c r="M6" s="52"/>
    </row>
    <row r="7" spans="2:13" s="21" customFormat="1" ht="15.75" thickBot="1">
      <c r="B7" s="82"/>
      <c r="C7" s="83" t="s">
        <v>564</v>
      </c>
      <c r="D7" s="84">
        <v>1</v>
      </c>
      <c r="E7" s="84">
        <v>2</v>
      </c>
      <c r="F7" s="85">
        <v>3</v>
      </c>
      <c r="G7" s="83" t="s">
        <v>564</v>
      </c>
      <c r="H7" s="84">
        <v>1</v>
      </c>
      <c r="I7" s="84">
        <v>2</v>
      </c>
      <c r="J7" s="85">
        <v>3</v>
      </c>
      <c r="K7" s="59"/>
      <c r="L7" s="59"/>
      <c r="M7" s="52"/>
    </row>
    <row r="8" spans="2:13" s="21" customFormat="1" ht="15">
      <c r="B8" s="60" t="s">
        <v>109</v>
      </c>
      <c r="C8" s="695">
        <f>F8*E8+D8</f>
        <v>30500</v>
      </c>
      <c r="D8" s="377">
        <v>11500</v>
      </c>
      <c r="E8" s="696">
        <v>9500</v>
      </c>
      <c r="F8" s="697">
        <v>2</v>
      </c>
      <c r="G8" s="698">
        <f>H8+(I8*J8)</f>
        <v>30500</v>
      </c>
      <c r="H8" s="377">
        <v>11500</v>
      </c>
      <c r="I8" s="377">
        <v>9500</v>
      </c>
      <c r="J8" s="699">
        <v>2</v>
      </c>
      <c r="K8" s="62"/>
      <c r="L8" s="62"/>
      <c r="M8" s="52"/>
    </row>
    <row r="9" spans="2:13" s="21" customFormat="1" ht="15">
      <c r="B9" s="63" t="s">
        <v>110</v>
      </c>
      <c r="C9" s="695">
        <f aca="true" t="shared" si="0" ref="C9:C19">F9*E9+D9</f>
        <v>30500</v>
      </c>
      <c r="D9" s="377">
        <v>11500</v>
      </c>
      <c r="E9" s="696">
        <v>9500</v>
      </c>
      <c r="F9" s="697">
        <v>2</v>
      </c>
      <c r="G9" s="698">
        <f aca="true" t="shared" si="1" ref="G9:G19">H9+(I9*J9)</f>
        <v>30500</v>
      </c>
      <c r="H9" s="377">
        <v>11500</v>
      </c>
      <c r="I9" s="377">
        <v>9500</v>
      </c>
      <c r="J9" s="699">
        <v>2</v>
      </c>
      <c r="K9" s="62"/>
      <c r="L9" s="62"/>
      <c r="M9" s="52"/>
    </row>
    <row r="10" spans="2:13" s="21" customFormat="1" ht="15">
      <c r="B10" s="63" t="s">
        <v>111</v>
      </c>
      <c r="C10" s="695">
        <f t="shared" si="0"/>
        <v>30500</v>
      </c>
      <c r="D10" s="377">
        <v>11500</v>
      </c>
      <c r="E10" s="696">
        <v>9500</v>
      </c>
      <c r="F10" s="697">
        <v>2</v>
      </c>
      <c r="G10" s="698">
        <f t="shared" si="1"/>
        <v>30500</v>
      </c>
      <c r="H10" s="377">
        <v>11500</v>
      </c>
      <c r="I10" s="377">
        <v>9500</v>
      </c>
      <c r="J10" s="699">
        <v>2</v>
      </c>
      <c r="K10" s="62"/>
      <c r="L10" s="62"/>
      <c r="M10" s="52"/>
    </row>
    <row r="11" spans="2:13" s="21" customFormat="1" ht="15">
      <c r="B11" s="63" t="s">
        <v>112</v>
      </c>
      <c r="C11" s="695">
        <f t="shared" si="0"/>
        <v>30500</v>
      </c>
      <c r="D11" s="377">
        <v>11500</v>
      </c>
      <c r="E11" s="696">
        <v>9500</v>
      </c>
      <c r="F11" s="697">
        <v>2</v>
      </c>
      <c r="G11" s="698">
        <f t="shared" si="1"/>
        <v>30500</v>
      </c>
      <c r="H11" s="377">
        <v>11500</v>
      </c>
      <c r="I11" s="377">
        <v>9500</v>
      </c>
      <c r="J11" s="699">
        <v>2</v>
      </c>
      <c r="K11" s="62"/>
      <c r="L11" s="62"/>
      <c r="M11" s="52"/>
    </row>
    <row r="12" spans="2:13" s="21" customFormat="1" ht="15">
      <c r="B12" s="63" t="s">
        <v>113</v>
      </c>
      <c r="C12" s="695">
        <f t="shared" si="0"/>
        <v>30500</v>
      </c>
      <c r="D12" s="377">
        <v>11500</v>
      </c>
      <c r="E12" s="696">
        <v>9500</v>
      </c>
      <c r="F12" s="697">
        <v>2</v>
      </c>
      <c r="G12" s="698">
        <f t="shared" si="1"/>
        <v>30500</v>
      </c>
      <c r="H12" s="377">
        <v>11500</v>
      </c>
      <c r="I12" s="377">
        <v>9500</v>
      </c>
      <c r="J12" s="699">
        <v>2</v>
      </c>
      <c r="K12" s="62"/>
      <c r="L12" s="62"/>
      <c r="M12" s="52"/>
    </row>
    <row r="13" spans="2:13" s="21" customFormat="1" ht="15">
      <c r="B13" s="63" t="s">
        <v>114</v>
      </c>
      <c r="C13" s="695">
        <f t="shared" si="0"/>
        <v>30500</v>
      </c>
      <c r="D13" s="377">
        <v>11500</v>
      </c>
      <c r="E13" s="696">
        <v>9500</v>
      </c>
      <c r="F13" s="697">
        <v>2</v>
      </c>
      <c r="G13" s="698">
        <f t="shared" si="1"/>
        <v>30500</v>
      </c>
      <c r="H13" s="377">
        <v>11500</v>
      </c>
      <c r="I13" s="377">
        <v>9500</v>
      </c>
      <c r="J13" s="699">
        <v>2</v>
      </c>
      <c r="K13" s="62"/>
      <c r="L13" s="62"/>
      <c r="M13" s="52"/>
    </row>
    <row r="14" spans="2:13" s="21" customFormat="1" ht="15">
      <c r="B14" s="63" t="s">
        <v>115</v>
      </c>
      <c r="C14" s="695">
        <f t="shared" si="0"/>
        <v>30500</v>
      </c>
      <c r="D14" s="377">
        <v>11500</v>
      </c>
      <c r="E14" s="696">
        <v>9500</v>
      </c>
      <c r="F14" s="697">
        <v>2</v>
      </c>
      <c r="G14" s="698">
        <f t="shared" si="1"/>
        <v>30500</v>
      </c>
      <c r="H14" s="377">
        <v>11500</v>
      </c>
      <c r="I14" s="377">
        <v>9500</v>
      </c>
      <c r="J14" s="699">
        <v>2</v>
      </c>
      <c r="K14" s="62"/>
      <c r="L14" s="62"/>
      <c r="M14" s="52"/>
    </row>
    <row r="15" spans="2:13" s="21" customFormat="1" ht="15">
      <c r="B15" s="63" t="s">
        <v>116</v>
      </c>
      <c r="C15" s="695">
        <f t="shared" si="0"/>
        <v>30500</v>
      </c>
      <c r="D15" s="377">
        <v>11500</v>
      </c>
      <c r="E15" s="696">
        <v>9500</v>
      </c>
      <c r="F15" s="697">
        <v>2</v>
      </c>
      <c r="G15" s="698">
        <f>H15+(I15*J15)</f>
        <v>30500</v>
      </c>
      <c r="H15" s="377">
        <v>11500</v>
      </c>
      <c r="I15" s="377">
        <v>9500</v>
      </c>
      <c r="J15" s="699">
        <v>2</v>
      </c>
      <c r="K15" s="62"/>
      <c r="L15" s="62"/>
      <c r="M15" s="52"/>
    </row>
    <row r="16" spans="2:13" s="21" customFormat="1" ht="15">
      <c r="B16" s="63" t="s">
        <v>117</v>
      </c>
      <c r="C16" s="695">
        <f t="shared" si="0"/>
        <v>30500</v>
      </c>
      <c r="D16" s="377">
        <v>11500</v>
      </c>
      <c r="E16" s="696">
        <v>9500</v>
      </c>
      <c r="F16" s="697">
        <v>2</v>
      </c>
      <c r="G16" s="698">
        <f t="shared" si="1"/>
        <v>30500</v>
      </c>
      <c r="H16" s="377">
        <v>11500</v>
      </c>
      <c r="I16" s="377">
        <v>9500</v>
      </c>
      <c r="J16" s="699">
        <v>2</v>
      </c>
      <c r="K16" s="62"/>
      <c r="L16" s="62"/>
      <c r="M16" s="52"/>
    </row>
    <row r="17" spans="2:13" s="21" customFormat="1" ht="15">
      <c r="B17" s="63" t="s">
        <v>118</v>
      </c>
      <c r="C17" s="695">
        <f t="shared" si="0"/>
        <v>30500</v>
      </c>
      <c r="D17" s="377">
        <v>11500</v>
      </c>
      <c r="E17" s="696">
        <v>9500</v>
      </c>
      <c r="F17" s="697">
        <v>2</v>
      </c>
      <c r="G17" s="698">
        <f t="shared" si="1"/>
        <v>30500</v>
      </c>
      <c r="H17" s="377">
        <v>11500</v>
      </c>
      <c r="I17" s="377">
        <v>9500</v>
      </c>
      <c r="J17" s="699">
        <v>2</v>
      </c>
      <c r="K17" s="62"/>
      <c r="L17" s="62"/>
      <c r="M17" s="52"/>
    </row>
    <row r="18" spans="2:13" s="21" customFormat="1" ht="15">
      <c r="B18" s="63" t="s">
        <v>119</v>
      </c>
      <c r="C18" s="695">
        <f t="shared" si="0"/>
        <v>30500</v>
      </c>
      <c r="D18" s="377">
        <v>11500</v>
      </c>
      <c r="E18" s="696">
        <v>9500</v>
      </c>
      <c r="F18" s="697">
        <v>2</v>
      </c>
      <c r="G18" s="698">
        <f t="shared" si="1"/>
        <v>30500</v>
      </c>
      <c r="H18" s="377">
        <v>11500</v>
      </c>
      <c r="I18" s="377">
        <v>9500</v>
      </c>
      <c r="J18" s="699">
        <v>2</v>
      </c>
      <c r="K18" s="62"/>
      <c r="L18" s="62"/>
      <c r="M18" s="52"/>
    </row>
    <row r="19" spans="2:13" s="21" customFormat="1" ht="15.75" thickBot="1">
      <c r="B19" s="65" t="s">
        <v>120</v>
      </c>
      <c r="C19" s="695">
        <f t="shared" si="0"/>
        <v>30500</v>
      </c>
      <c r="D19" s="377">
        <v>11500</v>
      </c>
      <c r="E19" s="696">
        <v>9500</v>
      </c>
      <c r="F19" s="697">
        <v>2</v>
      </c>
      <c r="G19" s="698">
        <f t="shared" si="1"/>
        <v>30500</v>
      </c>
      <c r="H19" s="377">
        <v>11500</v>
      </c>
      <c r="I19" s="377">
        <v>9500</v>
      </c>
      <c r="J19" s="699">
        <v>2</v>
      </c>
      <c r="K19" s="62"/>
      <c r="L19" s="62"/>
      <c r="M19" s="52"/>
    </row>
    <row r="20" spans="2:13" s="21" customFormat="1" ht="15.75" thickBot="1">
      <c r="B20" s="67" t="s">
        <v>21</v>
      </c>
      <c r="C20" s="700">
        <f>SUM(C8:C19)</f>
        <v>366000</v>
      </c>
      <c r="D20" s="700">
        <f aca="true" t="shared" si="2" ref="D20:I20">SUM(D8:D19)</f>
        <v>138000</v>
      </c>
      <c r="E20" s="700">
        <f t="shared" si="2"/>
        <v>114000</v>
      </c>
      <c r="F20" s="700"/>
      <c r="G20" s="700">
        <f t="shared" si="2"/>
        <v>366000</v>
      </c>
      <c r="H20" s="700">
        <f t="shared" si="2"/>
        <v>138000</v>
      </c>
      <c r="I20" s="700">
        <f t="shared" si="2"/>
        <v>114000</v>
      </c>
      <c r="J20" s="700"/>
      <c r="K20" s="62"/>
      <c r="L20" s="62"/>
      <c r="M20" s="52"/>
    </row>
    <row r="21" spans="2:13" s="21" customFormat="1" ht="15.75" thickBot="1">
      <c r="B21" s="68" t="s">
        <v>121</v>
      </c>
      <c r="C21" s="701">
        <f>C20/12</f>
        <v>30500</v>
      </c>
      <c r="D21" s="701">
        <f>D20/12</f>
        <v>11500</v>
      </c>
      <c r="E21" s="701">
        <f>E20/12</f>
        <v>9500</v>
      </c>
      <c r="F21" s="701">
        <v>2</v>
      </c>
      <c r="G21" s="701">
        <f>G20/12</f>
        <v>30500</v>
      </c>
      <c r="H21" s="701">
        <f>H20/12</f>
        <v>11500</v>
      </c>
      <c r="I21" s="701">
        <f>I20/12</f>
        <v>9500</v>
      </c>
      <c r="J21" s="702">
        <v>2</v>
      </c>
      <c r="K21" s="62"/>
      <c r="L21" s="62"/>
      <c r="M21" s="52"/>
    </row>
    <row r="22" spans="2:12" s="21" customFormat="1" ht="12.7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12" s="21" customFormat="1" ht="12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12" s="21" customFormat="1" ht="12.7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12" s="21" customFormat="1" ht="20.25" customHeight="1">
      <c r="B25" s="962" t="s">
        <v>560</v>
      </c>
      <c r="C25" s="962"/>
      <c r="D25" s="962"/>
      <c r="E25" s="962"/>
      <c r="F25" s="962"/>
      <c r="G25" s="962"/>
      <c r="H25" s="962"/>
      <c r="I25" s="962"/>
      <c r="J25" s="962"/>
      <c r="K25" s="962"/>
      <c r="L25" s="962"/>
    </row>
    <row r="26" spans="2:12" s="21" customFormat="1" ht="15.75" thickBot="1">
      <c r="B26" s="70"/>
      <c r="C26" s="71"/>
      <c r="D26" s="71"/>
      <c r="E26" s="71"/>
      <c r="F26" s="71"/>
      <c r="G26" s="70"/>
      <c r="H26" s="62"/>
      <c r="I26" s="62"/>
      <c r="J26" s="62"/>
      <c r="K26" s="55"/>
      <c r="L26" s="57" t="s">
        <v>60</v>
      </c>
    </row>
    <row r="27" spans="2:12" s="21" customFormat="1" ht="30" customHeight="1">
      <c r="B27" s="941" t="s">
        <v>559</v>
      </c>
      <c r="C27" s="968" t="s">
        <v>966</v>
      </c>
      <c r="D27" s="965"/>
      <c r="E27" s="965"/>
      <c r="F27" s="965"/>
      <c r="G27" s="966"/>
      <c r="H27" s="964" t="s">
        <v>967</v>
      </c>
      <c r="I27" s="965"/>
      <c r="J27" s="965"/>
      <c r="K27" s="965"/>
      <c r="L27" s="966"/>
    </row>
    <row r="28" spans="2:12" s="21" customFormat="1" ht="30" customHeight="1" thickBot="1">
      <c r="B28" s="967"/>
      <c r="C28" s="80" t="s">
        <v>563</v>
      </c>
      <c r="D28" s="80" t="s">
        <v>518</v>
      </c>
      <c r="E28" s="80" t="s">
        <v>561</v>
      </c>
      <c r="F28" s="80" t="s">
        <v>562</v>
      </c>
      <c r="G28" s="86" t="s">
        <v>565</v>
      </c>
      <c r="H28" s="80" t="s">
        <v>563</v>
      </c>
      <c r="I28" s="80" t="s">
        <v>518</v>
      </c>
      <c r="J28" s="80" t="s">
        <v>561</v>
      </c>
      <c r="K28" s="80" t="s">
        <v>562</v>
      </c>
      <c r="L28" s="86" t="s">
        <v>565</v>
      </c>
    </row>
    <row r="29" spans="2:12" s="21" customFormat="1" ht="15.75" thickBot="1">
      <c r="B29" s="87"/>
      <c r="C29" s="84" t="s">
        <v>564</v>
      </c>
      <c r="D29" s="84">
        <v>1</v>
      </c>
      <c r="E29" s="84">
        <v>2</v>
      </c>
      <c r="F29" s="84">
        <v>3</v>
      </c>
      <c r="G29" s="88">
        <v>4</v>
      </c>
      <c r="H29" s="84" t="s">
        <v>564</v>
      </c>
      <c r="I29" s="84">
        <v>1</v>
      </c>
      <c r="J29" s="84">
        <v>2</v>
      </c>
      <c r="K29" s="84">
        <v>3</v>
      </c>
      <c r="L29" s="88">
        <v>4</v>
      </c>
    </row>
    <row r="30" spans="2:12" s="21" customFormat="1" ht="12.75">
      <c r="B30" s="72" t="s">
        <v>109</v>
      </c>
      <c r="C30" s="377">
        <f>D30+(E30*F30)</f>
        <v>48260</v>
      </c>
      <c r="D30" s="377">
        <v>18196</v>
      </c>
      <c r="E30" s="377">
        <v>15032</v>
      </c>
      <c r="F30" s="377">
        <v>2</v>
      </c>
      <c r="G30" s="699">
        <v>0</v>
      </c>
      <c r="H30" s="703">
        <f>I30+(J30*K30)</f>
        <v>48260</v>
      </c>
      <c r="I30" s="377">
        <v>18196</v>
      </c>
      <c r="J30" s="377">
        <v>15032</v>
      </c>
      <c r="K30" s="377">
        <v>2</v>
      </c>
      <c r="L30" s="699"/>
    </row>
    <row r="31" spans="2:12" s="21" customFormat="1" ht="12.75">
      <c r="B31" s="73" t="s">
        <v>110</v>
      </c>
      <c r="C31" s="377">
        <f aca="true" t="shared" si="3" ref="C31:C40">D31+(E31*F31)</f>
        <v>48260</v>
      </c>
      <c r="D31" s="377">
        <v>18196</v>
      </c>
      <c r="E31" s="377">
        <v>15032</v>
      </c>
      <c r="F31" s="377">
        <v>2</v>
      </c>
      <c r="G31" s="699">
        <v>0</v>
      </c>
      <c r="H31" s="703">
        <f aca="true" t="shared" si="4" ref="H31:H41">I31+(J31*K31)</f>
        <v>48260</v>
      </c>
      <c r="I31" s="377">
        <v>18196</v>
      </c>
      <c r="J31" s="377">
        <v>15032</v>
      </c>
      <c r="K31" s="377">
        <v>2</v>
      </c>
      <c r="L31" s="362"/>
    </row>
    <row r="32" spans="2:12" s="21" customFormat="1" ht="12.75">
      <c r="B32" s="73" t="s">
        <v>111</v>
      </c>
      <c r="C32" s="377">
        <f t="shared" si="3"/>
        <v>48260</v>
      </c>
      <c r="D32" s="377">
        <v>18196</v>
      </c>
      <c r="E32" s="377">
        <v>15032</v>
      </c>
      <c r="F32" s="377">
        <v>2</v>
      </c>
      <c r="G32" s="699">
        <v>0</v>
      </c>
      <c r="H32" s="703">
        <f t="shared" si="4"/>
        <v>48260</v>
      </c>
      <c r="I32" s="377">
        <v>18196</v>
      </c>
      <c r="J32" s="377">
        <v>15032</v>
      </c>
      <c r="K32" s="377">
        <v>2</v>
      </c>
      <c r="L32" s="362"/>
    </row>
    <row r="33" spans="2:12" s="21" customFormat="1" ht="12.75">
      <c r="B33" s="73" t="s">
        <v>112</v>
      </c>
      <c r="C33" s="377">
        <f t="shared" si="3"/>
        <v>48260</v>
      </c>
      <c r="D33" s="377">
        <v>18196</v>
      </c>
      <c r="E33" s="377">
        <v>15032</v>
      </c>
      <c r="F33" s="377">
        <v>2</v>
      </c>
      <c r="G33" s="699">
        <v>0</v>
      </c>
      <c r="H33" s="703">
        <f t="shared" si="4"/>
        <v>48260</v>
      </c>
      <c r="I33" s="377">
        <v>18196</v>
      </c>
      <c r="J33" s="377">
        <v>15032</v>
      </c>
      <c r="K33" s="377">
        <v>2</v>
      </c>
      <c r="L33" s="362"/>
    </row>
    <row r="34" spans="2:12" s="21" customFormat="1" ht="12.75">
      <c r="B34" s="73" t="s">
        <v>113</v>
      </c>
      <c r="C34" s="377">
        <f t="shared" si="3"/>
        <v>48260</v>
      </c>
      <c r="D34" s="377">
        <v>18196</v>
      </c>
      <c r="E34" s="377">
        <v>15032</v>
      </c>
      <c r="F34" s="377">
        <v>2</v>
      </c>
      <c r="G34" s="699">
        <v>0</v>
      </c>
      <c r="H34" s="703">
        <f t="shared" si="4"/>
        <v>48260</v>
      </c>
      <c r="I34" s="377">
        <v>18196</v>
      </c>
      <c r="J34" s="377">
        <v>15032</v>
      </c>
      <c r="K34" s="377">
        <v>2</v>
      </c>
      <c r="L34" s="362"/>
    </row>
    <row r="35" spans="2:12" s="21" customFormat="1" ht="12.75">
      <c r="B35" s="73" t="s">
        <v>114</v>
      </c>
      <c r="C35" s="377">
        <f t="shared" si="3"/>
        <v>48260</v>
      </c>
      <c r="D35" s="377">
        <v>18196</v>
      </c>
      <c r="E35" s="377">
        <v>15032</v>
      </c>
      <c r="F35" s="377">
        <v>2</v>
      </c>
      <c r="G35" s="699">
        <v>0</v>
      </c>
      <c r="H35" s="703">
        <f t="shared" si="4"/>
        <v>48260</v>
      </c>
      <c r="I35" s="377">
        <v>18196</v>
      </c>
      <c r="J35" s="377">
        <v>15032</v>
      </c>
      <c r="K35" s="377">
        <v>2</v>
      </c>
      <c r="L35" s="362"/>
    </row>
    <row r="36" spans="2:12" s="21" customFormat="1" ht="12.75">
      <c r="B36" s="73" t="s">
        <v>115</v>
      </c>
      <c r="C36" s="377">
        <f t="shared" si="3"/>
        <v>48260</v>
      </c>
      <c r="D36" s="377">
        <v>18196</v>
      </c>
      <c r="E36" s="377">
        <v>15032</v>
      </c>
      <c r="F36" s="377">
        <v>2</v>
      </c>
      <c r="G36" s="699">
        <v>0</v>
      </c>
      <c r="H36" s="703">
        <f t="shared" si="4"/>
        <v>48260</v>
      </c>
      <c r="I36" s="377">
        <v>18196</v>
      </c>
      <c r="J36" s="377">
        <v>15032</v>
      </c>
      <c r="K36" s="377">
        <v>2</v>
      </c>
      <c r="L36" s="362"/>
    </row>
    <row r="37" spans="2:12" s="21" customFormat="1" ht="12.75">
      <c r="B37" s="73" t="s">
        <v>116</v>
      </c>
      <c r="C37" s="377">
        <f t="shared" si="3"/>
        <v>48260</v>
      </c>
      <c r="D37" s="377">
        <v>18196</v>
      </c>
      <c r="E37" s="377">
        <v>15032</v>
      </c>
      <c r="F37" s="377">
        <v>2</v>
      </c>
      <c r="G37" s="699">
        <v>0</v>
      </c>
      <c r="H37" s="703">
        <f t="shared" si="4"/>
        <v>48260</v>
      </c>
      <c r="I37" s="377">
        <v>18196</v>
      </c>
      <c r="J37" s="377">
        <v>15032</v>
      </c>
      <c r="K37" s="377">
        <v>2</v>
      </c>
      <c r="L37" s="362"/>
    </row>
    <row r="38" spans="2:12" s="21" customFormat="1" ht="12.75">
      <c r="B38" s="73" t="s">
        <v>117</v>
      </c>
      <c r="C38" s="377">
        <f t="shared" si="3"/>
        <v>48260</v>
      </c>
      <c r="D38" s="377">
        <v>18196</v>
      </c>
      <c r="E38" s="377">
        <v>15032</v>
      </c>
      <c r="F38" s="377">
        <v>2</v>
      </c>
      <c r="G38" s="699">
        <v>0</v>
      </c>
      <c r="H38" s="703">
        <f t="shared" si="4"/>
        <v>48260</v>
      </c>
      <c r="I38" s="377">
        <v>18196</v>
      </c>
      <c r="J38" s="377">
        <v>15032</v>
      </c>
      <c r="K38" s="377">
        <v>2</v>
      </c>
      <c r="L38" s="362"/>
    </row>
    <row r="39" spans="2:12" s="21" customFormat="1" ht="12.75">
      <c r="B39" s="73" t="s">
        <v>118</v>
      </c>
      <c r="C39" s="377">
        <f t="shared" si="3"/>
        <v>48260</v>
      </c>
      <c r="D39" s="377">
        <v>18196</v>
      </c>
      <c r="E39" s="377">
        <v>15032</v>
      </c>
      <c r="F39" s="377">
        <v>2</v>
      </c>
      <c r="G39" s="699">
        <v>0</v>
      </c>
      <c r="H39" s="703">
        <f t="shared" si="4"/>
        <v>48260</v>
      </c>
      <c r="I39" s="377">
        <v>18196</v>
      </c>
      <c r="J39" s="377">
        <v>15032</v>
      </c>
      <c r="K39" s="377">
        <v>2</v>
      </c>
      <c r="L39" s="362"/>
    </row>
    <row r="40" spans="2:12" s="21" customFormat="1" ht="12.75">
      <c r="B40" s="73" t="s">
        <v>119</v>
      </c>
      <c r="C40" s="377">
        <f t="shared" si="3"/>
        <v>48260</v>
      </c>
      <c r="D40" s="377">
        <v>18196</v>
      </c>
      <c r="E40" s="377">
        <v>15032</v>
      </c>
      <c r="F40" s="377">
        <v>2</v>
      </c>
      <c r="G40" s="699">
        <v>0</v>
      </c>
      <c r="H40" s="703">
        <f t="shared" si="4"/>
        <v>48260</v>
      </c>
      <c r="I40" s="377">
        <v>18196</v>
      </c>
      <c r="J40" s="377">
        <v>15032</v>
      </c>
      <c r="K40" s="377">
        <v>2</v>
      </c>
      <c r="L40" s="362"/>
    </row>
    <row r="41" spans="2:12" s="21" customFormat="1" ht="13.5" thickBot="1">
      <c r="B41" s="74" t="s">
        <v>120</v>
      </c>
      <c r="C41" s="377">
        <f>D41+(E41*F41)</f>
        <v>48260</v>
      </c>
      <c r="D41" s="377">
        <v>18196</v>
      </c>
      <c r="E41" s="377">
        <v>15032</v>
      </c>
      <c r="F41" s="377">
        <v>2</v>
      </c>
      <c r="G41" s="699">
        <v>0</v>
      </c>
      <c r="H41" s="703">
        <f t="shared" si="4"/>
        <v>48260</v>
      </c>
      <c r="I41" s="377">
        <v>18196</v>
      </c>
      <c r="J41" s="377">
        <v>15032</v>
      </c>
      <c r="K41" s="377">
        <v>2</v>
      </c>
      <c r="L41" s="704"/>
    </row>
    <row r="42" spans="2:12" s="21" customFormat="1" ht="13.5" thickBot="1">
      <c r="B42" s="75" t="s">
        <v>21</v>
      </c>
      <c r="C42" s="705">
        <f>SUM(C30:C41)</f>
        <v>579120</v>
      </c>
      <c r="D42" s="705">
        <f>SUM(D30:D41)</f>
        <v>218352</v>
      </c>
      <c r="E42" s="705">
        <f>SUM(E30:E41)</f>
        <v>180384</v>
      </c>
      <c r="F42" s="452"/>
      <c r="G42" s="705">
        <f>SUM(G30:G41)</f>
        <v>0</v>
      </c>
      <c r="H42" s="706">
        <f>SUM(H30:H41)</f>
        <v>579120</v>
      </c>
      <c r="I42" s="706">
        <f>SUM(I30:I41)</f>
        <v>218352</v>
      </c>
      <c r="J42" s="706">
        <f>SUM(J30:J41)</f>
        <v>180384</v>
      </c>
      <c r="K42" s="707"/>
      <c r="L42" s="708"/>
    </row>
    <row r="43" spans="2:12" s="21" customFormat="1" ht="13.5" thickBot="1">
      <c r="B43" s="76" t="s">
        <v>121</v>
      </c>
      <c r="C43" s="455">
        <f>C42/12</f>
        <v>48260</v>
      </c>
      <c r="D43" s="455">
        <f>D42/12</f>
        <v>18196</v>
      </c>
      <c r="E43" s="455">
        <f>E42/12</f>
        <v>15032</v>
      </c>
      <c r="F43" s="455">
        <v>2</v>
      </c>
      <c r="G43" s="702">
        <v>0</v>
      </c>
      <c r="H43" s="455">
        <f>H42/12</f>
        <v>48260</v>
      </c>
      <c r="I43" s="455">
        <f>I42/12</f>
        <v>18196</v>
      </c>
      <c r="J43" s="455">
        <f>J42/12</f>
        <v>15032</v>
      </c>
      <c r="K43" s="455">
        <v>2</v>
      </c>
      <c r="L43" s="702"/>
    </row>
    <row r="44" spans="2:12" s="21" customFormat="1" ht="15">
      <c r="B44" s="77"/>
      <c r="C44" s="78"/>
      <c r="D44" s="78"/>
      <c r="E44" s="62"/>
      <c r="F44" s="62"/>
      <c r="G44" s="62"/>
      <c r="H44" s="78"/>
      <c r="I44" s="78"/>
      <c r="J44" s="62"/>
      <c r="K44" s="62"/>
      <c r="L44" s="62"/>
    </row>
    <row r="45" spans="2:12" s="21" customFormat="1" ht="15">
      <c r="B45" s="77"/>
      <c r="C45" s="78"/>
      <c r="D45" s="78"/>
      <c r="E45" s="62"/>
      <c r="F45" s="62"/>
      <c r="G45" s="62"/>
      <c r="H45" s="78"/>
      <c r="I45" s="78"/>
      <c r="J45" s="62"/>
      <c r="K45" s="62"/>
      <c r="L45" s="62"/>
    </row>
    <row r="46" spans="2:12" ht="12.75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</sheetData>
  <sheetProtection/>
  <mergeCells count="8">
    <mergeCell ref="B3:J3"/>
    <mergeCell ref="B5:B6"/>
    <mergeCell ref="C5:F5"/>
    <mergeCell ref="G5:J5"/>
    <mergeCell ref="B25:L25"/>
    <mergeCell ref="B27:B28"/>
    <mergeCell ref="C27:G27"/>
    <mergeCell ref="H27:L27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rowBreaks count="1" manualBreakCount="1">
    <brk id="43" max="255" man="1"/>
  </rowBreaks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M52"/>
  <sheetViews>
    <sheetView showGridLines="0" view="pageBreakPreview" zoomScale="60" zoomScalePageLayoutView="0" workbookViewId="0" topLeftCell="A2">
      <selection activeCell="L2" sqref="L2"/>
    </sheetView>
  </sheetViews>
  <sheetFormatPr defaultColWidth="9.140625" defaultRowHeight="12.75"/>
  <cols>
    <col min="3" max="13" width="12.7109375" style="0" customWidth="1"/>
  </cols>
  <sheetData>
    <row r="2" ht="15.75">
      <c r="L2" s="11" t="s">
        <v>711</v>
      </c>
    </row>
    <row r="3" spans="2:12" s="21" customFormat="1" ht="20.25" customHeight="1">
      <c r="B3" s="962" t="s">
        <v>566</v>
      </c>
      <c r="C3" s="962"/>
      <c r="D3" s="962"/>
      <c r="E3" s="962"/>
      <c r="F3" s="962"/>
      <c r="G3" s="962"/>
      <c r="H3" s="962"/>
      <c r="I3" s="962"/>
      <c r="J3" s="962"/>
      <c r="K3" s="54"/>
      <c r="L3" s="54"/>
    </row>
    <row r="4" spans="2:13" s="21" customFormat="1" ht="15.75" thickBot="1">
      <c r="B4" s="55"/>
      <c r="C4" s="56"/>
      <c r="D4" s="56"/>
      <c r="E4" s="56"/>
      <c r="F4" s="56"/>
      <c r="G4" s="55"/>
      <c r="H4" s="55"/>
      <c r="I4" s="55"/>
      <c r="J4" s="57" t="s">
        <v>60</v>
      </c>
      <c r="K4" s="55"/>
      <c r="L4" s="57"/>
      <c r="M4" s="52"/>
    </row>
    <row r="5" spans="2:13" s="21" customFormat="1" ht="30" customHeight="1">
      <c r="B5" s="963" t="s">
        <v>559</v>
      </c>
      <c r="C5" s="964" t="s">
        <v>760</v>
      </c>
      <c r="D5" s="965"/>
      <c r="E5" s="965"/>
      <c r="F5" s="966"/>
      <c r="G5" s="965" t="s">
        <v>761</v>
      </c>
      <c r="H5" s="965"/>
      <c r="I5" s="965"/>
      <c r="J5" s="966"/>
      <c r="K5" s="58"/>
      <c r="L5" s="58"/>
      <c r="M5" s="52"/>
    </row>
    <row r="6" spans="2:13" s="21" customFormat="1" ht="30" customHeight="1" thickBot="1">
      <c r="B6" s="937"/>
      <c r="C6" s="79" t="s">
        <v>563</v>
      </c>
      <c r="D6" s="80" t="s">
        <v>518</v>
      </c>
      <c r="E6" s="80" t="s">
        <v>561</v>
      </c>
      <c r="F6" s="81" t="s">
        <v>562</v>
      </c>
      <c r="G6" s="79" t="s">
        <v>563</v>
      </c>
      <c r="H6" s="80" t="s">
        <v>518</v>
      </c>
      <c r="I6" s="80" t="s">
        <v>561</v>
      </c>
      <c r="J6" s="81" t="s">
        <v>562</v>
      </c>
      <c r="K6" s="59"/>
      <c r="L6" s="59"/>
      <c r="M6" s="52"/>
    </row>
    <row r="7" spans="2:13" s="21" customFormat="1" ht="15.75" thickBot="1">
      <c r="B7" s="82"/>
      <c r="C7" s="83" t="s">
        <v>564</v>
      </c>
      <c r="D7" s="84">
        <v>1</v>
      </c>
      <c r="E7" s="84">
        <v>2</v>
      </c>
      <c r="F7" s="85">
        <v>3</v>
      </c>
      <c r="G7" s="83" t="s">
        <v>564</v>
      </c>
      <c r="H7" s="84">
        <v>1</v>
      </c>
      <c r="I7" s="84">
        <v>2</v>
      </c>
      <c r="J7" s="85">
        <v>3</v>
      </c>
      <c r="K7" s="59"/>
      <c r="L7" s="59"/>
      <c r="M7" s="52"/>
    </row>
    <row r="8" spans="2:13" s="21" customFormat="1" ht="15">
      <c r="B8" s="60" t="s">
        <v>109</v>
      </c>
      <c r="C8" s="442">
        <f>D8+(E8*F8)</f>
        <v>0</v>
      </c>
      <c r="D8" s="61"/>
      <c r="E8" s="309"/>
      <c r="F8" s="310"/>
      <c r="G8" s="442">
        <f>H8+(I8*J8)</f>
        <v>0</v>
      </c>
      <c r="H8" s="61"/>
      <c r="I8" s="309"/>
      <c r="J8" s="310"/>
      <c r="K8" s="62"/>
      <c r="L8" s="62"/>
      <c r="M8" s="52"/>
    </row>
    <row r="9" spans="2:13" s="21" customFormat="1" ht="15">
      <c r="B9" s="63" t="s">
        <v>110</v>
      </c>
      <c r="C9" s="442">
        <f aca="true" t="shared" si="0" ref="C9:C19">D9+(E9*F9)</f>
        <v>0</v>
      </c>
      <c r="D9" s="64"/>
      <c r="E9" s="311"/>
      <c r="F9" s="312"/>
      <c r="G9" s="459">
        <f aca="true" t="shared" si="1" ref="G9:G19">H9+(I9*J9)</f>
        <v>0</v>
      </c>
      <c r="H9" s="64"/>
      <c r="I9" s="311"/>
      <c r="J9" s="312"/>
      <c r="K9" s="62"/>
      <c r="L9" s="62"/>
      <c r="M9" s="52"/>
    </row>
    <row r="10" spans="2:13" s="21" customFormat="1" ht="15">
      <c r="B10" s="63" t="s">
        <v>111</v>
      </c>
      <c r="C10" s="442">
        <f t="shared" si="0"/>
        <v>0</v>
      </c>
      <c r="D10" s="64"/>
      <c r="E10" s="311"/>
      <c r="F10" s="312"/>
      <c r="G10" s="459">
        <f t="shared" si="1"/>
        <v>0</v>
      </c>
      <c r="H10" s="64"/>
      <c r="I10" s="311"/>
      <c r="J10" s="312"/>
      <c r="K10" s="62"/>
      <c r="L10" s="62"/>
      <c r="M10" s="52"/>
    </row>
    <row r="11" spans="2:13" s="21" customFormat="1" ht="15">
      <c r="B11" s="63" t="s">
        <v>112</v>
      </c>
      <c r="C11" s="442">
        <f t="shared" si="0"/>
        <v>0</v>
      </c>
      <c r="D11" s="64"/>
      <c r="E11" s="311"/>
      <c r="F11" s="312"/>
      <c r="G11" s="459">
        <f t="shared" si="1"/>
        <v>0</v>
      </c>
      <c r="H11" s="64"/>
      <c r="I11" s="311"/>
      <c r="J11" s="312"/>
      <c r="K11" s="62"/>
      <c r="L11" s="62"/>
      <c r="M11" s="52"/>
    </row>
    <row r="12" spans="2:13" s="21" customFormat="1" ht="15">
      <c r="B12" s="63" t="s">
        <v>113</v>
      </c>
      <c r="C12" s="442">
        <f t="shared" si="0"/>
        <v>0</v>
      </c>
      <c r="D12" s="64"/>
      <c r="E12" s="311"/>
      <c r="F12" s="312"/>
      <c r="G12" s="459">
        <f t="shared" si="1"/>
        <v>0</v>
      </c>
      <c r="H12" s="64"/>
      <c r="I12" s="311"/>
      <c r="J12" s="312"/>
      <c r="K12" s="62"/>
      <c r="L12" s="62"/>
      <c r="M12" s="52"/>
    </row>
    <row r="13" spans="2:13" s="21" customFormat="1" ht="15">
      <c r="B13" s="63" t="s">
        <v>114</v>
      </c>
      <c r="C13" s="442">
        <f t="shared" si="0"/>
        <v>0</v>
      </c>
      <c r="D13" s="64"/>
      <c r="E13" s="311"/>
      <c r="F13" s="312"/>
      <c r="G13" s="459">
        <f t="shared" si="1"/>
        <v>0</v>
      </c>
      <c r="H13" s="64"/>
      <c r="I13" s="311"/>
      <c r="J13" s="312"/>
      <c r="K13" s="62"/>
      <c r="L13" s="62"/>
      <c r="M13" s="52"/>
    </row>
    <row r="14" spans="2:13" s="21" customFormat="1" ht="15">
      <c r="B14" s="63" t="s">
        <v>115</v>
      </c>
      <c r="C14" s="442">
        <f t="shared" si="0"/>
        <v>0</v>
      </c>
      <c r="D14" s="64"/>
      <c r="E14" s="311"/>
      <c r="F14" s="312"/>
      <c r="G14" s="459">
        <f t="shared" si="1"/>
        <v>0</v>
      </c>
      <c r="H14" s="64"/>
      <c r="I14" s="311"/>
      <c r="J14" s="312"/>
      <c r="K14" s="62"/>
      <c r="L14" s="62"/>
      <c r="M14" s="52"/>
    </row>
    <row r="15" spans="2:13" s="21" customFormat="1" ht="15">
      <c r="B15" s="63" t="s">
        <v>116</v>
      </c>
      <c r="C15" s="442">
        <f t="shared" si="0"/>
        <v>0</v>
      </c>
      <c r="D15" s="64"/>
      <c r="E15" s="311"/>
      <c r="F15" s="312"/>
      <c r="G15" s="459">
        <f t="shared" si="1"/>
        <v>0</v>
      </c>
      <c r="H15" s="64"/>
      <c r="I15" s="311"/>
      <c r="J15" s="312"/>
      <c r="K15" s="62"/>
      <c r="L15" s="62"/>
      <c r="M15" s="52"/>
    </row>
    <row r="16" spans="2:13" s="21" customFormat="1" ht="15">
      <c r="B16" s="63" t="s">
        <v>117</v>
      </c>
      <c r="C16" s="442">
        <f t="shared" si="0"/>
        <v>0</v>
      </c>
      <c r="D16" s="64"/>
      <c r="E16" s="311"/>
      <c r="F16" s="312"/>
      <c r="G16" s="459">
        <f t="shared" si="1"/>
        <v>0</v>
      </c>
      <c r="H16" s="64"/>
      <c r="I16" s="311"/>
      <c r="J16" s="312"/>
      <c r="K16" s="62"/>
      <c r="L16" s="62"/>
      <c r="M16" s="52"/>
    </row>
    <row r="17" spans="2:13" s="21" customFormat="1" ht="15">
      <c r="B17" s="63" t="s">
        <v>118</v>
      </c>
      <c r="C17" s="442">
        <f t="shared" si="0"/>
        <v>0</v>
      </c>
      <c r="D17" s="64"/>
      <c r="E17" s="311"/>
      <c r="F17" s="312"/>
      <c r="G17" s="459">
        <f t="shared" si="1"/>
        <v>0</v>
      </c>
      <c r="H17" s="64"/>
      <c r="I17" s="311"/>
      <c r="J17" s="312"/>
      <c r="K17" s="62"/>
      <c r="L17" s="62"/>
      <c r="M17" s="52"/>
    </row>
    <row r="18" spans="2:13" s="21" customFormat="1" ht="15">
      <c r="B18" s="63" t="s">
        <v>119</v>
      </c>
      <c r="C18" s="442">
        <f t="shared" si="0"/>
        <v>0</v>
      </c>
      <c r="D18" s="64"/>
      <c r="E18" s="311"/>
      <c r="F18" s="312"/>
      <c r="G18" s="459">
        <f t="shared" si="1"/>
        <v>0</v>
      </c>
      <c r="H18" s="64"/>
      <c r="I18" s="311"/>
      <c r="J18" s="312"/>
      <c r="K18" s="62"/>
      <c r="L18" s="62"/>
      <c r="M18" s="52"/>
    </row>
    <row r="19" spans="2:13" s="21" customFormat="1" ht="15.75" thickBot="1">
      <c r="B19" s="65" t="s">
        <v>120</v>
      </c>
      <c r="C19" s="442">
        <f t="shared" si="0"/>
        <v>0</v>
      </c>
      <c r="D19" s="66"/>
      <c r="E19" s="313"/>
      <c r="F19" s="314"/>
      <c r="G19" s="460">
        <f t="shared" si="1"/>
        <v>0</v>
      </c>
      <c r="H19" s="66"/>
      <c r="I19" s="313"/>
      <c r="J19" s="314"/>
      <c r="K19" s="62"/>
      <c r="L19" s="62"/>
      <c r="M19" s="52"/>
    </row>
    <row r="20" spans="2:13" s="21" customFormat="1" ht="15.75" thickBot="1">
      <c r="B20" s="67" t="s">
        <v>21</v>
      </c>
      <c r="C20" s="458">
        <f>SUM(C8:C19)</f>
        <v>0</v>
      </c>
      <c r="D20" s="445"/>
      <c r="E20" s="446"/>
      <c r="F20" s="447"/>
      <c r="G20" s="458">
        <f>SUM(G8:G19)</f>
        <v>0</v>
      </c>
      <c r="H20" s="445"/>
      <c r="I20" s="446"/>
      <c r="J20" s="447"/>
      <c r="K20" s="62"/>
      <c r="L20" s="62"/>
      <c r="M20" s="52"/>
    </row>
    <row r="21" spans="2:13" s="21" customFormat="1" ht="15.75" thickBot="1">
      <c r="B21" s="68" t="s">
        <v>121</v>
      </c>
      <c r="C21" s="448"/>
      <c r="D21" s="449"/>
      <c r="E21" s="450"/>
      <c r="F21" s="451"/>
      <c r="G21" s="448"/>
      <c r="H21" s="449"/>
      <c r="I21" s="450"/>
      <c r="J21" s="451"/>
      <c r="K21" s="62"/>
      <c r="L21" s="62"/>
      <c r="M21" s="52"/>
    </row>
    <row r="22" spans="2:12" s="21" customFormat="1" ht="12.7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12" s="21" customFormat="1" ht="12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12" s="21" customFormat="1" ht="12.7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12" s="21" customFormat="1" ht="20.25" customHeight="1">
      <c r="B25" s="962" t="s">
        <v>567</v>
      </c>
      <c r="C25" s="962"/>
      <c r="D25" s="962"/>
      <c r="E25" s="962"/>
      <c r="F25" s="962"/>
      <c r="G25" s="962"/>
      <c r="H25" s="962"/>
      <c r="I25" s="962"/>
      <c r="J25" s="962"/>
      <c r="K25" s="962"/>
      <c r="L25" s="962"/>
    </row>
    <row r="26" spans="2:12" s="21" customFormat="1" ht="15.75" thickBot="1">
      <c r="B26" s="70"/>
      <c r="C26" s="71"/>
      <c r="D26" s="71"/>
      <c r="E26" s="71"/>
      <c r="F26" s="71"/>
      <c r="G26" s="70"/>
      <c r="H26" s="62"/>
      <c r="I26" s="62"/>
      <c r="J26" s="62"/>
      <c r="K26" s="55"/>
      <c r="L26" s="57" t="s">
        <v>60</v>
      </c>
    </row>
    <row r="27" spans="2:12" s="21" customFormat="1" ht="30" customHeight="1">
      <c r="B27" s="941" t="s">
        <v>559</v>
      </c>
      <c r="C27" s="968" t="s">
        <v>760</v>
      </c>
      <c r="D27" s="965"/>
      <c r="E27" s="965"/>
      <c r="F27" s="965"/>
      <c r="G27" s="966"/>
      <c r="H27" s="964" t="s">
        <v>761</v>
      </c>
      <c r="I27" s="965"/>
      <c r="J27" s="965"/>
      <c r="K27" s="965"/>
      <c r="L27" s="966"/>
    </row>
    <row r="28" spans="2:12" s="21" customFormat="1" ht="30" customHeight="1" thickBot="1">
      <c r="B28" s="967"/>
      <c r="C28" s="80" t="s">
        <v>563</v>
      </c>
      <c r="D28" s="80" t="s">
        <v>518</v>
      </c>
      <c r="E28" s="80" t="s">
        <v>561</v>
      </c>
      <c r="F28" s="80" t="s">
        <v>562</v>
      </c>
      <c r="G28" s="86" t="s">
        <v>565</v>
      </c>
      <c r="H28" s="80" t="s">
        <v>563</v>
      </c>
      <c r="I28" s="80" t="s">
        <v>518</v>
      </c>
      <c r="J28" s="80" t="s">
        <v>561</v>
      </c>
      <c r="K28" s="80" t="s">
        <v>562</v>
      </c>
      <c r="L28" s="86" t="s">
        <v>565</v>
      </c>
    </row>
    <row r="29" spans="2:12" s="21" customFormat="1" ht="15.75" thickBot="1">
      <c r="B29" s="87"/>
      <c r="C29" s="84" t="s">
        <v>564</v>
      </c>
      <c r="D29" s="84">
        <v>1</v>
      </c>
      <c r="E29" s="84">
        <v>2</v>
      </c>
      <c r="F29" s="84">
        <v>3</v>
      </c>
      <c r="G29" s="88">
        <v>4</v>
      </c>
      <c r="H29" s="84" t="s">
        <v>564</v>
      </c>
      <c r="I29" s="84">
        <v>1</v>
      </c>
      <c r="J29" s="84">
        <v>2</v>
      </c>
      <c r="K29" s="84">
        <v>3</v>
      </c>
      <c r="L29" s="88">
        <v>4</v>
      </c>
    </row>
    <row r="30" spans="2:12" s="21" customFormat="1" ht="15">
      <c r="B30" s="72" t="s">
        <v>109</v>
      </c>
      <c r="C30" s="444">
        <f>D30+(E30*F30)</f>
        <v>0</v>
      </c>
      <c r="D30" s="61"/>
      <c r="E30" s="309"/>
      <c r="F30" s="309"/>
      <c r="G30" s="310"/>
      <c r="H30" s="443">
        <f>I30+(J30*K30)</f>
        <v>0</v>
      </c>
      <c r="I30" s="61"/>
      <c r="J30" s="309"/>
      <c r="K30" s="309"/>
      <c r="L30" s="310"/>
    </row>
    <row r="31" spans="2:12" s="21" customFormat="1" ht="15">
      <c r="B31" s="73" t="s">
        <v>110</v>
      </c>
      <c r="C31" s="461">
        <f aca="true" t="shared" si="2" ref="C31:C41">D31+(E31*F31)</f>
        <v>0</v>
      </c>
      <c r="D31" s="64"/>
      <c r="E31" s="311"/>
      <c r="F31" s="311"/>
      <c r="G31" s="312"/>
      <c r="H31" s="464">
        <f aca="true" t="shared" si="3" ref="H31:H41">I31+(J31*K31)</f>
        <v>0</v>
      </c>
      <c r="I31" s="64"/>
      <c r="J31" s="311"/>
      <c r="K31" s="311"/>
      <c r="L31" s="312"/>
    </row>
    <row r="32" spans="2:12" s="21" customFormat="1" ht="15">
      <c r="B32" s="73" t="s">
        <v>111</v>
      </c>
      <c r="C32" s="461">
        <f t="shared" si="2"/>
        <v>0</v>
      </c>
      <c r="D32" s="64"/>
      <c r="E32" s="311"/>
      <c r="F32" s="311"/>
      <c r="G32" s="312"/>
      <c r="H32" s="464">
        <f t="shared" si="3"/>
        <v>0</v>
      </c>
      <c r="I32" s="64"/>
      <c r="J32" s="311"/>
      <c r="K32" s="311"/>
      <c r="L32" s="312"/>
    </row>
    <row r="33" spans="2:12" s="21" customFormat="1" ht="15">
      <c r="B33" s="73" t="s">
        <v>112</v>
      </c>
      <c r="C33" s="461">
        <f t="shared" si="2"/>
        <v>0</v>
      </c>
      <c r="D33" s="64"/>
      <c r="E33" s="311"/>
      <c r="F33" s="311"/>
      <c r="G33" s="312"/>
      <c r="H33" s="464">
        <f t="shared" si="3"/>
        <v>0</v>
      </c>
      <c r="I33" s="64"/>
      <c r="J33" s="311"/>
      <c r="K33" s="311"/>
      <c r="L33" s="312"/>
    </row>
    <row r="34" spans="2:12" s="21" customFormat="1" ht="15">
      <c r="B34" s="73" t="s">
        <v>113</v>
      </c>
      <c r="C34" s="461">
        <f t="shared" si="2"/>
        <v>0</v>
      </c>
      <c r="D34" s="64"/>
      <c r="E34" s="311"/>
      <c r="F34" s="311"/>
      <c r="G34" s="312"/>
      <c r="H34" s="464">
        <f t="shared" si="3"/>
        <v>0</v>
      </c>
      <c r="I34" s="64"/>
      <c r="J34" s="311"/>
      <c r="K34" s="311"/>
      <c r="L34" s="312"/>
    </row>
    <row r="35" spans="2:12" s="21" customFormat="1" ht="15">
      <c r="B35" s="73" t="s">
        <v>114</v>
      </c>
      <c r="C35" s="461">
        <f t="shared" si="2"/>
        <v>0</v>
      </c>
      <c r="D35" s="64"/>
      <c r="E35" s="311"/>
      <c r="F35" s="311"/>
      <c r="G35" s="312"/>
      <c r="H35" s="464">
        <f t="shared" si="3"/>
        <v>0</v>
      </c>
      <c r="I35" s="64"/>
      <c r="J35" s="311"/>
      <c r="K35" s="311"/>
      <c r="L35" s="312"/>
    </row>
    <row r="36" spans="2:12" s="21" customFormat="1" ht="15">
      <c r="B36" s="73" t="s">
        <v>115</v>
      </c>
      <c r="C36" s="461">
        <f t="shared" si="2"/>
        <v>0</v>
      </c>
      <c r="D36" s="64"/>
      <c r="E36" s="311"/>
      <c r="F36" s="311"/>
      <c r="G36" s="312"/>
      <c r="H36" s="464">
        <f t="shared" si="3"/>
        <v>0</v>
      </c>
      <c r="I36" s="64"/>
      <c r="J36" s="311"/>
      <c r="K36" s="311"/>
      <c r="L36" s="312"/>
    </row>
    <row r="37" spans="2:12" s="21" customFormat="1" ht="15">
      <c r="B37" s="73" t="s">
        <v>116</v>
      </c>
      <c r="C37" s="461">
        <f t="shared" si="2"/>
        <v>0</v>
      </c>
      <c r="D37" s="64"/>
      <c r="E37" s="311"/>
      <c r="F37" s="311"/>
      <c r="G37" s="312"/>
      <c r="H37" s="464">
        <f t="shared" si="3"/>
        <v>0</v>
      </c>
      <c r="I37" s="64"/>
      <c r="J37" s="311"/>
      <c r="K37" s="311"/>
      <c r="L37" s="312"/>
    </row>
    <row r="38" spans="2:12" s="21" customFormat="1" ht="15">
      <c r="B38" s="73" t="s">
        <v>117</v>
      </c>
      <c r="C38" s="461">
        <f t="shared" si="2"/>
        <v>0</v>
      </c>
      <c r="D38" s="64"/>
      <c r="E38" s="311"/>
      <c r="F38" s="311"/>
      <c r="G38" s="312"/>
      <c r="H38" s="464">
        <f t="shared" si="3"/>
        <v>0</v>
      </c>
      <c r="I38" s="64"/>
      <c r="J38" s="311"/>
      <c r="K38" s="311"/>
      <c r="L38" s="312"/>
    </row>
    <row r="39" spans="2:12" s="21" customFormat="1" ht="15">
      <c r="B39" s="73" t="s">
        <v>118</v>
      </c>
      <c r="C39" s="461">
        <f t="shared" si="2"/>
        <v>0</v>
      </c>
      <c r="D39" s="64"/>
      <c r="E39" s="311"/>
      <c r="F39" s="311"/>
      <c r="G39" s="312"/>
      <c r="H39" s="464">
        <f t="shared" si="3"/>
        <v>0</v>
      </c>
      <c r="I39" s="64"/>
      <c r="J39" s="311"/>
      <c r="K39" s="311"/>
      <c r="L39" s="312"/>
    </row>
    <row r="40" spans="2:12" s="21" customFormat="1" ht="15">
      <c r="B40" s="73" t="s">
        <v>119</v>
      </c>
      <c r="C40" s="461">
        <f t="shared" si="2"/>
        <v>0</v>
      </c>
      <c r="D40" s="64"/>
      <c r="E40" s="311"/>
      <c r="F40" s="311"/>
      <c r="G40" s="312"/>
      <c r="H40" s="464">
        <f t="shared" si="3"/>
        <v>0</v>
      </c>
      <c r="I40" s="64"/>
      <c r="J40" s="311"/>
      <c r="K40" s="311"/>
      <c r="L40" s="312"/>
    </row>
    <row r="41" spans="2:12" s="21" customFormat="1" ht="15.75" thickBot="1">
      <c r="B41" s="74" t="s">
        <v>120</v>
      </c>
      <c r="C41" s="462">
        <f t="shared" si="2"/>
        <v>0</v>
      </c>
      <c r="D41" s="66"/>
      <c r="E41" s="313"/>
      <c r="F41" s="313"/>
      <c r="G41" s="314"/>
      <c r="H41" s="465">
        <f t="shared" si="3"/>
        <v>0</v>
      </c>
      <c r="I41" s="66"/>
      <c r="J41" s="313"/>
      <c r="K41" s="313"/>
      <c r="L41" s="314"/>
    </row>
    <row r="42" spans="2:12" s="21" customFormat="1" ht="13.5" thickBot="1">
      <c r="B42" s="75" t="s">
        <v>21</v>
      </c>
      <c r="C42" s="463">
        <f>SUM(C30:C41)</f>
        <v>0</v>
      </c>
      <c r="D42" s="452"/>
      <c r="E42" s="453"/>
      <c r="F42" s="453"/>
      <c r="G42" s="454"/>
      <c r="H42" s="466">
        <f>SUM(H30:H41)</f>
        <v>0</v>
      </c>
      <c r="I42" s="452"/>
      <c r="J42" s="453"/>
      <c r="K42" s="453"/>
      <c r="L42" s="454"/>
    </row>
    <row r="43" spans="2:12" s="21" customFormat="1" ht="13.5" thickBot="1">
      <c r="B43" s="76" t="s">
        <v>121</v>
      </c>
      <c r="C43" s="455"/>
      <c r="D43" s="455"/>
      <c r="E43" s="456"/>
      <c r="F43" s="456"/>
      <c r="G43" s="457"/>
      <c r="H43" s="467"/>
      <c r="I43" s="455"/>
      <c r="J43" s="456"/>
      <c r="K43" s="456"/>
      <c r="L43" s="457"/>
    </row>
    <row r="44" spans="2:12" ht="12.75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52" ht="12.75">
      <c r="K52" s="21" t="s">
        <v>700</v>
      </c>
    </row>
  </sheetData>
  <sheetProtection/>
  <mergeCells count="8">
    <mergeCell ref="B27:B28"/>
    <mergeCell ref="C27:G27"/>
    <mergeCell ref="H27:L27"/>
    <mergeCell ref="B3:J3"/>
    <mergeCell ref="C5:F5"/>
    <mergeCell ref="G5:J5"/>
    <mergeCell ref="B5:B6"/>
    <mergeCell ref="B25:L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colBreaks count="1" manualBreakCount="1">
    <brk id="12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U26"/>
  <sheetViews>
    <sheetView showGridLines="0" view="pageBreakPreview" zoomScale="60" zoomScaleNormal="85" zoomScalePageLayoutView="0" workbookViewId="0" topLeftCell="D1">
      <selection activeCell="I11" sqref="I11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2" spans="17:21" ht="15.75">
      <c r="Q2" s="11" t="s">
        <v>710</v>
      </c>
      <c r="U2" s="38"/>
    </row>
    <row r="4" ht="15.75">
      <c r="A4" s="35"/>
    </row>
    <row r="5" spans="1:21" ht="15.75">
      <c r="A5" s="35"/>
      <c r="B5" s="855" t="s">
        <v>591</v>
      </c>
      <c r="C5" s="855"/>
      <c r="D5" s="855"/>
      <c r="E5" s="855"/>
      <c r="F5" s="855"/>
      <c r="G5" s="855"/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36"/>
      <c r="S5" s="36"/>
      <c r="T5" s="36"/>
      <c r="U5" s="36"/>
    </row>
    <row r="6" spans="4:17" ht="16.5" thickBot="1">
      <c r="D6" s="36"/>
      <c r="E6" s="36"/>
      <c r="F6" s="36"/>
      <c r="G6" s="36"/>
      <c r="Q6" s="38"/>
    </row>
    <row r="7" spans="2:17" ht="35.25" customHeight="1">
      <c r="B7" s="969" t="s">
        <v>592</v>
      </c>
      <c r="C7" s="971" t="s">
        <v>593</v>
      </c>
      <c r="D7" s="880" t="s">
        <v>594</v>
      </c>
      <c r="E7" s="207" t="s">
        <v>595</v>
      </c>
      <c r="F7" s="880" t="s">
        <v>762</v>
      </c>
      <c r="G7" s="880" t="s">
        <v>953</v>
      </c>
      <c r="H7" s="880" t="s">
        <v>596</v>
      </c>
      <c r="I7" s="880" t="s">
        <v>597</v>
      </c>
      <c r="J7" s="880" t="s">
        <v>598</v>
      </c>
      <c r="K7" s="880" t="s">
        <v>599</v>
      </c>
      <c r="L7" s="880" t="s">
        <v>600</v>
      </c>
      <c r="M7" s="880" t="s">
        <v>601</v>
      </c>
      <c r="N7" s="858" t="s">
        <v>962</v>
      </c>
      <c r="O7" s="812"/>
      <c r="P7" s="883" t="s">
        <v>955</v>
      </c>
      <c r="Q7" s="889" t="s">
        <v>974</v>
      </c>
    </row>
    <row r="8" spans="2:17" ht="42.75" customHeight="1" thickBot="1">
      <c r="B8" s="970"/>
      <c r="C8" s="972"/>
      <c r="D8" s="881"/>
      <c r="E8" s="208" t="s">
        <v>602</v>
      </c>
      <c r="F8" s="881"/>
      <c r="G8" s="881"/>
      <c r="H8" s="881"/>
      <c r="I8" s="881"/>
      <c r="J8" s="881"/>
      <c r="K8" s="881"/>
      <c r="L8" s="881"/>
      <c r="M8" s="881"/>
      <c r="N8" s="147" t="s">
        <v>603</v>
      </c>
      <c r="O8" s="147" t="s">
        <v>604</v>
      </c>
      <c r="P8" s="884"/>
      <c r="Q8" s="890"/>
    </row>
    <row r="9" spans="2:17" ht="19.5" customHeight="1">
      <c r="B9" s="209" t="s">
        <v>605</v>
      </c>
      <c r="C9" s="359"/>
      <c r="D9" s="329"/>
      <c r="E9" s="329"/>
      <c r="F9" s="324"/>
      <c r="G9" s="324"/>
      <c r="H9" s="330"/>
      <c r="I9" s="330"/>
      <c r="J9" s="330"/>
      <c r="K9" s="330"/>
      <c r="L9" s="330"/>
      <c r="M9" s="330"/>
      <c r="N9" s="324"/>
      <c r="O9" s="331"/>
      <c r="P9" s="324"/>
      <c r="Q9" s="332"/>
    </row>
    <row r="10" spans="2:17" ht="19.5" customHeight="1">
      <c r="B10" s="210" t="s">
        <v>796</v>
      </c>
      <c r="C10" s="360" t="s">
        <v>797</v>
      </c>
      <c r="D10" s="333" t="s">
        <v>798</v>
      </c>
      <c r="E10" s="333" t="s">
        <v>799</v>
      </c>
      <c r="F10" s="286">
        <v>29300</v>
      </c>
      <c r="G10" s="287">
        <v>3500000</v>
      </c>
      <c r="H10" s="333">
        <v>2020</v>
      </c>
      <c r="I10" s="786">
        <v>44317</v>
      </c>
      <c r="J10" s="628"/>
      <c r="K10" s="628">
        <v>43860</v>
      </c>
      <c r="L10" s="333">
        <v>1.56</v>
      </c>
      <c r="M10" s="333">
        <v>12</v>
      </c>
      <c r="N10" s="334">
        <v>3490000</v>
      </c>
      <c r="O10" s="287">
        <v>10000</v>
      </c>
      <c r="P10" s="286">
        <v>0</v>
      </c>
      <c r="Q10" s="288">
        <v>0</v>
      </c>
    </row>
    <row r="11" spans="2:17" ht="19.5" customHeight="1">
      <c r="B11" s="210" t="s">
        <v>796</v>
      </c>
      <c r="C11" s="360" t="s">
        <v>800</v>
      </c>
      <c r="D11" s="333" t="s">
        <v>801</v>
      </c>
      <c r="E11" s="333" t="s">
        <v>799</v>
      </c>
      <c r="F11" s="286">
        <v>0</v>
      </c>
      <c r="G11" s="287">
        <v>0</v>
      </c>
      <c r="H11" s="333">
        <v>2021</v>
      </c>
      <c r="I11" s="786">
        <v>44776</v>
      </c>
      <c r="J11" s="333"/>
      <c r="K11" s="333"/>
      <c r="L11" s="631">
        <v>2.2</v>
      </c>
      <c r="M11" s="333">
        <v>1</v>
      </c>
      <c r="N11" s="334"/>
      <c r="O11" s="287">
        <v>50000</v>
      </c>
      <c r="P11" s="286">
        <v>0</v>
      </c>
      <c r="Q11" s="288">
        <v>5000000</v>
      </c>
    </row>
    <row r="12" spans="2:17" ht="19.5" customHeight="1">
      <c r="B12" s="210" t="s">
        <v>954</v>
      </c>
      <c r="C12" s="360" t="s">
        <v>800</v>
      </c>
      <c r="D12" s="333" t="s">
        <v>801</v>
      </c>
      <c r="E12" s="333" t="s">
        <v>799</v>
      </c>
      <c r="F12" s="286">
        <v>0</v>
      </c>
      <c r="G12" s="287">
        <v>0</v>
      </c>
      <c r="H12" s="333">
        <v>2021</v>
      </c>
      <c r="I12" s="786">
        <v>44665</v>
      </c>
      <c r="J12" s="333"/>
      <c r="K12" s="333"/>
      <c r="L12" s="333">
        <v>5.5</v>
      </c>
      <c r="M12" s="333">
        <v>1</v>
      </c>
      <c r="N12" s="334"/>
      <c r="O12" s="287">
        <v>100000</v>
      </c>
      <c r="P12" s="286">
        <v>0</v>
      </c>
      <c r="Q12" s="288">
        <v>5000000</v>
      </c>
    </row>
    <row r="13" spans="2:17" ht="19.5" customHeight="1">
      <c r="B13" s="210" t="s">
        <v>975</v>
      </c>
      <c r="C13" s="360" t="s">
        <v>797</v>
      </c>
      <c r="D13" s="333" t="s">
        <v>801</v>
      </c>
      <c r="E13" s="333" t="s">
        <v>799</v>
      </c>
      <c r="F13" s="286">
        <v>0</v>
      </c>
      <c r="G13" s="287">
        <v>3274000</v>
      </c>
      <c r="H13" s="333">
        <v>2020</v>
      </c>
      <c r="I13" s="786">
        <v>44390</v>
      </c>
      <c r="J13" s="333"/>
      <c r="K13" s="628">
        <v>44032</v>
      </c>
      <c r="L13" s="333">
        <v>2.34</v>
      </c>
      <c r="M13" s="333">
        <v>6</v>
      </c>
      <c r="N13" s="334">
        <v>3259000</v>
      </c>
      <c r="O13" s="287">
        <v>15000</v>
      </c>
      <c r="P13" s="286">
        <v>0</v>
      </c>
      <c r="Q13" s="288">
        <v>0</v>
      </c>
    </row>
    <row r="14" spans="2:17" ht="19.5" customHeight="1">
      <c r="B14" s="210"/>
      <c r="C14" s="360" t="s">
        <v>963</v>
      </c>
      <c r="D14" s="333" t="s">
        <v>964</v>
      </c>
      <c r="E14" s="333" t="s">
        <v>965</v>
      </c>
      <c r="F14" s="286">
        <v>0</v>
      </c>
      <c r="G14" s="287">
        <v>0</v>
      </c>
      <c r="H14" s="333">
        <v>2021</v>
      </c>
      <c r="I14" s="786">
        <v>44743</v>
      </c>
      <c r="J14" s="333"/>
      <c r="K14" s="286"/>
      <c r="L14" s="333">
        <v>1.56</v>
      </c>
      <c r="M14" s="333">
        <v>6</v>
      </c>
      <c r="N14" s="334">
        <v>5000000</v>
      </c>
      <c r="O14" s="287">
        <v>100000</v>
      </c>
      <c r="P14" s="286">
        <v>0</v>
      </c>
      <c r="Q14" s="288">
        <v>5000000</v>
      </c>
    </row>
    <row r="15" spans="2:17" ht="19.5" customHeight="1">
      <c r="B15" s="211" t="s">
        <v>607</v>
      </c>
      <c r="C15" s="360"/>
      <c r="D15" s="333"/>
      <c r="E15" s="333"/>
      <c r="F15" s="286"/>
      <c r="G15" s="287"/>
      <c r="H15" s="333"/>
      <c r="I15" s="786"/>
      <c r="J15" s="333"/>
      <c r="K15" s="333"/>
      <c r="L15" s="333"/>
      <c r="M15" s="333"/>
      <c r="N15" s="334"/>
      <c r="O15" s="287"/>
      <c r="P15" s="286"/>
      <c r="Q15" s="288"/>
    </row>
    <row r="16" spans="2:17" ht="19.5" customHeight="1">
      <c r="B16" s="210" t="s">
        <v>606</v>
      </c>
      <c r="C16" s="360"/>
      <c r="D16" s="333"/>
      <c r="E16" s="333"/>
      <c r="F16" s="286"/>
      <c r="G16" s="287"/>
      <c r="H16" s="333"/>
      <c r="I16" s="333"/>
      <c r="J16" s="333"/>
      <c r="K16" s="333"/>
      <c r="L16" s="333"/>
      <c r="M16" s="333"/>
      <c r="N16" s="334"/>
      <c r="O16" s="287"/>
      <c r="P16" s="286"/>
      <c r="Q16" s="288"/>
    </row>
    <row r="17" spans="2:17" ht="19.5" customHeight="1">
      <c r="B17" s="210" t="s">
        <v>606</v>
      </c>
      <c r="C17" s="360"/>
      <c r="D17" s="333"/>
      <c r="E17" s="333"/>
      <c r="F17" s="286"/>
      <c r="G17" s="287"/>
      <c r="H17" s="333"/>
      <c r="I17" s="333"/>
      <c r="J17" s="333"/>
      <c r="K17" s="333"/>
      <c r="L17" s="333"/>
      <c r="M17" s="333"/>
      <c r="N17" s="334"/>
      <c r="O17" s="287"/>
      <c r="P17" s="286"/>
      <c r="Q17" s="288"/>
    </row>
    <row r="18" spans="2:17" ht="19.5" customHeight="1">
      <c r="B18" s="210" t="s">
        <v>606</v>
      </c>
      <c r="C18" s="360"/>
      <c r="D18" s="333"/>
      <c r="E18" s="333"/>
      <c r="F18" s="286"/>
      <c r="G18" s="287"/>
      <c r="H18" s="333"/>
      <c r="I18" s="333"/>
      <c r="J18" s="333"/>
      <c r="K18" s="333"/>
      <c r="L18" s="333"/>
      <c r="M18" s="333"/>
      <c r="N18" s="334"/>
      <c r="O18" s="287"/>
      <c r="P18" s="286"/>
      <c r="Q18" s="288"/>
    </row>
    <row r="19" spans="2:17" ht="19.5" customHeight="1">
      <c r="B19" s="210" t="s">
        <v>606</v>
      </c>
      <c r="C19" s="360"/>
      <c r="D19" s="333"/>
      <c r="E19" s="333"/>
      <c r="F19" s="286"/>
      <c r="G19" s="287"/>
      <c r="H19" s="333"/>
      <c r="I19" s="333"/>
      <c r="J19" s="333"/>
      <c r="K19" s="333"/>
      <c r="L19" s="333"/>
      <c r="M19" s="333"/>
      <c r="N19" s="334"/>
      <c r="O19" s="287"/>
      <c r="P19" s="286"/>
      <c r="Q19" s="288"/>
    </row>
    <row r="20" spans="2:17" ht="19.5" customHeight="1" thickBot="1">
      <c r="B20" s="468" t="s">
        <v>606</v>
      </c>
      <c r="C20" s="469"/>
      <c r="D20" s="336"/>
      <c r="E20" s="336"/>
      <c r="F20" s="325"/>
      <c r="G20" s="326"/>
      <c r="H20" s="336"/>
      <c r="I20" s="336"/>
      <c r="J20" s="336"/>
      <c r="K20" s="336"/>
      <c r="L20" s="336"/>
      <c r="M20" s="336"/>
      <c r="N20" s="387"/>
      <c r="O20" s="289"/>
      <c r="P20" s="289"/>
      <c r="Q20" s="290"/>
    </row>
    <row r="21" spans="2:17" ht="19.5" customHeight="1" thickBot="1">
      <c r="B21" s="973" t="s">
        <v>608</v>
      </c>
      <c r="C21" s="974"/>
      <c r="D21" s="974"/>
      <c r="E21" s="975"/>
      <c r="F21" s="328"/>
      <c r="G21" s="632">
        <f>SUM(G10:G20)</f>
        <v>6774000</v>
      </c>
      <c r="H21" s="475"/>
      <c r="I21" s="476"/>
      <c r="J21" s="476"/>
      <c r="K21" s="476"/>
      <c r="L21" s="476"/>
      <c r="M21" s="477"/>
      <c r="N21" s="328">
        <f>SUM(N10:N20)</f>
        <v>11749000</v>
      </c>
      <c r="O21" s="339">
        <f>SUM(O10:O20)</f>
        <v>275000</v>
      </c>
      <c r="P21" s="328">
        <v>0</v>
      </c>
      <c r="Q21" s="328">
        <f>SUM(Q9:Q20)</f>
        <v>15000000</v>
      </c>
    </row>
    <row r="22" spans="2:17" ht="19.5" customHeight="1" thickBot="1">
      <c r="B22" s="973" t="s">
        <v>609</v>
      </c>
      <c r="C22" s="974"/>
      <c r="D22" s="974"/>
      <c r="E22" s="975"/>
      <c r="F22" s="471"/>
      <c r="G22" s="629">
        <v>6774000</v>
      </c>
      <c r="H22" s="25"/>
      <c r="I22" s="25"/>
      <c r="J22" s="25"/>
      <c r="K22" s="25"/>
      <c r="L22" s="25"/>
      <c r="M22" s="25"/>
      <c r="N22" s="25"/>
      <c r="O22" s="212"/>
      <c r="P22" s="473"/>
      <c r="Q22" s="634">
        <v>5000000</v>
      </c>
    </row>
    <row r="23" spans="2:17" ht="19.5" customHeight="1" thickBot="1">
      <c r="B23" s="973" t="s">
        <v>610</v>
      </c>
      <c r="C23" s="974"/>
      <c r="D23" s="974"/>
      <c r="E23" s="975"/>
      <c r="F23" s="472"/>
      <c r="G23" s="630"/>
      <c r="H23" s="25"/>
      <c r="I23" s="25"/>
      <c r="J23" s="25"/>
      <c r="K23" s="25"/>
      <c r="L23" s="25"/>
      <c r="M23" s="25"/>
      <c r="N23" s="25"/>
      <c r="O23" s="212"/>
      <c r="P23" s="474"/>
      <c r="Q23" s="633">
        <v>10000000</v>
      </c>
    </row>
    <row r="24" spans="8:13" ht="15.75">
      <c r="H24" s="25"/>
      <c r="I24" s="25"/>
      <c r="J24" s="25"/>
      <c r="K24" s="25"/>
      <c r="L24" s="25"/>
      <c r="M24" s="25"/>
    </row>
    <row r="25" spans="2:13" ht="15.75">
      <c r="B25" s="133"/>
      <c r="C25" s="133"/>
      <c r="H25" s="25"/>
      <c r="I25" s="25"/>
      <c r="J25" s="25"/>
      <c r="K25" s="25"/>
      <c r="L25" s="25"/>
      <c r="M25" s="25"/>
    </row>
    <row r="26" spans="8:13" ht="15.75">
      <c r="H26" s="25"/>
      <c r="I26" s="25"/>
      <c r="J26" s="25"/>
      <c r="K26" s="25"/>
      <c r="L26" s="25"/>
      <c r="M26" s="25"/>
    </row>
  </sheetData>
  <sheetProtection/>
  <mergeCells count="18">
    <mergeCell ref="N7:O7"/>
    <mergeCell ref="K7:K8"/>
    <mergeCell ref="J7:J8"/>
    <mergeCell ref="B21:E21"/>
    <mergeCell ref="B22:E22"/>
    <mergeCell ref="B23:E23"/>
    <mergeCell ref="L7:L8"/>
    <mergeCell ref="M7:M8"/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F85"/>
  <sheetViews>
    <sheetView showGridLines="0" view="pageBreakPreview" zoomScale="60" zoomScaleNormal="55" workbookViewId="0" topLeftCell="A16">
      <selection activeCell="F41" sqref="F41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27" customHeight="1">
      <c r="F2" s="559" t="s">
        <v>695</v>
      </c>
    </row>
    <row r="3" ht="15.75">
      <c r="B3" s="152"/>
    </row>
    <row r="4" spans="2:6" ht="27" customHeight="1">
      <c r="B4" s="797" t="s">
        <v>776</v>
      </c>
      <c r="C4" s="797"/>
      <c r="D4" s="797"/>
      <c r="E4" s="797"/>
      <c r="F4" s="797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5"/>
      <c r="F7" s="229" t="s">
        <v>514</v>
      </c>
    </row>
    <row r="8" spans="2:6" ht="44.25" customHeight="1">
      <c r="B8" s="798" t="s">
        <v>581</v>
      </c>
      <c r="C8" s="800" t="s">
        <v>589</v>
      </c>
      <c r="D8" s="802" t="s">
        <v>582</v>
      </c>
      <c r="E8" s="804" t="s">
        <v>900</v>
      </c>
      <c r="F8" s="806" t="s">
        <v>901</v>
      </c>
    </row>
    <row r="9" spans="2:6" ht="56.25" customHeight="1" thickBot="1">
      <c r="B9" s="799"/>
      <c r="C9" s="801"/>
      <c r="D9" s="803"/>
      <c r="E9" s="805"/>
      <c r="F9" s="807"/>
    </row>
    <row r="10" spans="2:6" s="158" customFormat="1" ht="34.5" customHeight="1">
      <c r="B10" s="156"/>
      <c r="C10" s="157" t="s">
        <v>223</v>
      </c>
      <c r="D10" s="169"/>
      <c r="E10" s="286"/>
      <c r="F10" s="288"/>
    </row>
    <row r="11" spans="2:6" s="159" customFormat="1" ht="34.5" customHeight="1">
      <c r="B11" s="175" t="s">
        <v>224</v>
      </c>
      <c r="C11" s="176" t="s">
        <v>225</v>
      </c>
      <c r="D11" s="171">
        <v>1001</v>
      </c>
      <c r="E11" s="286">
        <v>314277</v>
      </c>
      <c r="F11" s="288">
        <v>295955</v>
      </c>
    </row>
    <row r="12" spans="2:6" s="158" customFormat="1" ht="34.5" customHeight="1">
      <c r="B12" s="175">
        <v>60</v>
      </c>
      <c r="C12" s="176" t="s">
        <v>226</v>
      </c>
      <c r="D12" s="171">
        <v>1002</v>
      </c>
      <c r="E12" s="286"/>
      <c r="F12" s="288"/>
    </row>
    <row r="13" spans="2:6" s="158" customFormat="1" ht="34.5" customHeight="1">
      <c r="B13" s="161">
        <v>600</v>
      </c>
      <c r="C13" s="162" t="s">
        <v>227</v>
      </c>
      <c r="D13" s="170">
        <v>1003</v>
      </c>
      <c r="E13" s="286"/>
      <c r="F13" s="288"/>
    </row>
    <row r="14" spans="2:6" s="158" customFormat="1" ht="34.5" customHeight="1">
      <c r="B14" s="161">
        <v>601</v>
      </c>
      <c r="C14" s="162" t="s">
        <v>228</v>
      </c>
      <c r="D14" s="170">
        <v>1004</v>
      </c>
      <c r="E14" s="286"/>
      <c r="F14" s="288"/>
    </row>
    <row r="15" spans="2:6" s="158" customFormat="1" ht="34.5" customHeight="1">
      <c r="B15" s="161">
        <v>602</v>
      </c>
      <c r="C15" s="162" t="s">
        <v>229</v>
      </c>
      <c r="D15" s="170">
        <v>1005</v>
      </c>
      <c r="E15" s="286"/>
      <c r="F15" s="288"/>
    </row>
    <row r="16" spans="2:6" s="158" customFormat="1" ht="34.5" customHeight="1">
      <c r="B16" s="161">
        <v>603</v>
      </c>
      <c r="C16" s="162" t="s">
        <v>230</v>
      </c>
      <c r="D16" s="170">
        <v>1006</v>
      </c>
      <c r="E16" s="286"/>
      <c r="F16" s="288"/>
    </row>
    <row r="17" spans="2:6" s="158" customFormat="1" ht="34.5" customHeight="1">
      <c r="B17" s="161">
        <v>604</v>
      </c>
      <c r="C17" s="162" t="s">
        <v>231</v>
      </c>
      <c r="D17" s="170">
        <v>1007</v>
      </c>
      <c r="E17" s="286"/>
      <c r="F17" s="288"/>
    </row>
    <row r="18" spans="2:6" s="158" customFormat="1" ht="34.5" customHeight="1">
      <c r="B18" s="161">
        <v>605</v>
      </c>
      <c r="C18" s="162" t="s">
        <v>232</v>
      </c>
      <c r="D18" s="170">
        <v>1008</v>
      </c>
      <c r="E18" s="286"/>
      <c r="F18" s="288"/>
    </row>
    <row r="19" spans="2:6" s="158" customFormat="1" ht="34.5" customHeight="1">
      <c r="B19" s="175">
        <v>61</v>
      </c>
      <c r="C19" s="176" t="s">
        <v>233</v>
      </c>
      <c r="D19" s="171">
        <v>1009</v>
      </c>
      <c r="E19" s="286">
        <v>304277</v>
      </c>
      <c r="F19" s="288">
        <v>287955</v>
      </c>
    </row>
    <row r="20" spans="2:6" s="158" customFormat="1" ht="34.5" customHeight="1">
      <c r="B20" s="161">
        <v>610</v>
      </c>
      <c r="C20" s="162" t="s">
        <v>234</v>
      </c>
      <c r="D20" s="170">
        <v>1010</v>
      </c>
      <c r="E20" s="286"/>
      <c r="F20" s="288"/>
    </row>
    <row r="21" spans="2:6" s="158" customFormat="1" ht="34.5" customHeight="1">
      <c r="B21" s="161">
        <v>611</v>
      </c>
      <c r="C21" s="162" t="s">
        <v>235</v>
      </c>
      <c r="D21" s="170">
        <v>1011</v>
      </c>
      <c r="E21" s="286"/>
      <c r="F21" s="288"/>
    </row>
    <row r="22" spans="2:6" s="158" customFormat="1" ht="34.5" customHeight="1">
      <c r="B22" s="161">
        <v>612</v>
      </c>
      <c r="C22" s="162" t="s">
        <v>236</v>
      </c>
      <c r="D22" s="170">
        <v>1012</v>
      </c>
      <c r="E22" s="286"/>
      <c r="F22" s="288"/>
    </row>
    <row r="23" spans="2:6" s="158" customFormat="1" ht="34.5" customHeight="1">
      <c r="B23" s="161">
        <v>613</v>
      </c>
      <c r="C23" s="162" t="s">
        <v>237</v>
      </c>
      <c r="D23" s="170">
        <v>1013</v>
      </c>
      <c r="E23" s="286"/>
      <c r="F23" s="288"/>
    </row>
    <row r="24" spans="2:6" s="158" customFormat="1" ht="34.5" customHeight="1">
      <c r="B24" s="161">
        <v>614</v>
      </c>
      <c r="C24" s="162" t="s">
        <v>238</v>
      </c>
      <c r="D24" s="170">
        <v>1014</v>
      </c>
      <c r="E24" s="286">
        <v>304277</v>
      </c>
      <c r="F24" s="288">
        <v>287955</v>
      </c>
    </row>
    <row r="25" spans="2:6" s="158" customFormat="1" ht="34.5" customHeight="1">
      <c r="B25" s="161">
        <v>615</v>
      </c>
      <c r="C25" s="162" t="s">
        <v>239</v>
      </c>
      <c r="D25" s="170">
        <v>1015</v>
      </c>
      <c r="E25" s="286"/>
      <c r="F25" s="288"/>
    </row>
    <row r="26" spans="2:6" s="158" customFormat="1" ht="34.5" customHeight="1">
      <c r="B26" s="161">
        <v>64</v>
      </c>
      <c r="C26" s="176" t="s">
        <v>240</v>
      </c>
      <c r="D26" s="171">
        <v>1016</v>
      </c>
      <c r="E26" s="286"/>
      <c r="F26" s="288"/>
    </row>
    <row r="27" spans="2:6" s="158" customFormat="1" ht="34.5" customHeight="1">
      <c r="B27" s="161">
        <v>65</v>
      </c>
      <c r="C27" s="176" t="s">
        <v>241</v>
      </c>
      <c r="D27" s="170">
        <v>1017</v>
      </c>
      <c r="E27" s="286">
        <v>10000</v>
      </c>
      <c r="F27" s="288">
        <v>8000</v>
      </c>
    </row>
    <row r="28" spans="2:6" s="158" customFormat="1" ht="34.5" customHeight="1">
      <c r="B28" s="175"/>
      <c r="C28" s="176" t="s">
        <v>242</v>
      </c>
      <c r="D28" s="181"/>
      <c r="E28" s="286"/>
      <c r="F28" s="288"/>
    </row>
    <row r="29" spans="2:6" s="158" customFormat="1" ht="39.75" customHeight="1">
      <c r="B29" s="175" t="s">
        <v>243</v>
      </c>
      <c r="C29" s="176" t="s">
        <v>244</v>
      </c>
      <c r="D29" s="241">
        <v>1018</v>
      </c>
      <c r="E29" s="286">
        <v>306300</v>
      </c>
      <c r="F29" s="288">
        <v>287645</v>
      </c>
    </row>
    <row r="30" spans="2:6" s="158" customFormat="1" ht="34.5" customHeight="1">
      <c r="B30" s="161">
        <v>50</v>
      </c>
      <c r="C30" s="162" t="s">
        <v>245</v>
      </c>
      <c r="D30" s="170">
        <v>1019</v>
      </c>
      <c r="E30" s="286"/>
      <c r="F30" s="288"/>
    </row>
    <row r="31" spans="2:6" s="158" customFormat="1" ht="34.5" customHeight="1">
      <c r="B31" s="161">
        <v>62</v>
      </c>
      <c r="C31" s="162" t="s">
        <v>246</v>
      </c>
      <c r="D31" s="170">
        <v>1020</v>
      </c>
      <c r="E31" s="286"/>
      <c r="F31" s="288"/>
    </row>
    <row r="32" spans="2:6" s="158" customFormat="1" ht="34.5" customHeight="1">
      <c r="B32" s="161">
        <v>630</v>
      </c>
      <c r="C32" s="162" t="s">
        <v>247</v>
      </c>
      <c r="D32" s="170">
        <v>1021</v>
      </c>
      <c r="E32" s="286"/>
      <c r="F32" s="288"/>
    </row>
    <row r="33" spans="2:6" s="158" customFormat="1" ht="34.5" customHeight="1">
      <c r="B33" s="161">
        <v>631</v>
      </c>
      <c r="C33" s="162" t="s">
        <v>248</v>
      </c>
      <c r="D33" s="170">
        <v>1022</v>
      </c>
      <c r="E33" s="286"/>
      <c r="F33" s="288"/>
    </row>
    <row r="34" spans="2:6" s="158" customFormat="1" ht="34.5" customHeight="1">
      <c r="B34" s="161" t="s">
        <v>122</v>
      </c>
      <c r="C34" s="162" t="s">
        <v>249</v>
      </c>
      <c r="D34" s="170">
        <v>1023</v>
      </c>
      <c r="E34" s="286">
        <v>25300</v>
      </c>
      <c r="F34" s="288">
        <v>22000</v>
      </c>
    </row>
    <row r="35" spans="2:6" s="158" customFormat="1" ht="34.5" customHeight="1">
      <c r="B35" s="161">
        <v>513</v>
      </c>
      <c r="C35" s="162" t="s">
        <v>250</v>
      </c>
      <c r="D35" s="170">
        <v>1024</v>
      </c>
      <c r="E35" s="286">
        <v>20300</v>
      </c>
      <c r="F35" s="288">
        <v>17900</v>
      </c>
    </row>
    <row r="36" spans="2:6" s="158" customFormat="1" ht="34.5" customHeight="1">
      <c r="B36" s="161">
        <v>52</v>
      </c>
      <c r="C36" s="162" t="s">
        <v>251</v>
      </c>
      <c r="D36" s="170">
        <v>1025</v>
      </c>
      <c r="E36" s="286">
        <v>163000</v>
      </c>
      <c r="F36" s="288">
        <v>153505</v>
      </c>
    </row>
    <row r="37" spans="2:6" s="158" customFormat="1" ht="34.5" customHeight="1">
      <c r="B37" s="161">
        <v>53</v>
      </c>
      <c r="C37" s="162" t="s">
        <v>252</v>
      </c>
      <c r="D37" s="170">
        <v>1026</v>
      </c>
      <c r="E37" s="286">
        <v>75700</v>
      </c>
      <c r="F37" s="288">
        <v>71100</v>
      </c>
    </row>
    <row r="38" spans="2:6" s="158" customFormat="1" ht="34.5" customHeight="1">
      <c r="B38" s="161">
        <v>540</v>
      </c>
      <c r="C38" s="162" t="s">
        <v>253</v>
      </c>
      <c r="D38" s="170">
        <v>1027</v>
      </c>
      <c r="E38" s="286">
        <v>14000</v>
      </c>
      <c r="F38" s="288">
        <v>14000</v>
      </c>
    </row>
    <row r="39" spans="2:6" s="158" customFormat="1" ht="34.5" customHeight="1">
      <c r="B39" s="161" t="s">
        <v>123</v>
      </c>
      <c r="C39" s="162" t="s">
        <v>254</v>
      </c>
      <c r="D39" s="170">
        <v>1028</v>
      </c>
      <c r="E39" s="286"/>
      <c r="F39" s="288"/>
    </row>
    <row r="40" spans="2:6" s="160" customFormat="1" ht="34.5" customHeight="1">
      <c r="B40" s="161">
        <v>55</v>
      </c>
      <c r="C40" s="162" t="s">
        <v>255</v>
      </c>
      <c r="D40" s="170">
        <v>1029</v>
      </c>
      <c r="E40" s="286">
        <v>8000</v>
      </c>
      <c r="F40" s="288">
        <v>9140</v>
      </c>
    </row>
    <row r="41" spans="2:6" s="160" customFormat="1" ht="34.5" customHeight="1">
      <c r="B41" s="175"/>
      <c r="C41" s="176" t="s">
        <v>256</v>
      </c>
      <c r="D41" s="171">
        <v>1030</v>
      </c>
      <c r="E41" s="286">
        <v>7977</v>
      </c>
      <c r="F41" s="288">
        <v>8310</v>
      </c>
    </row>
    <row r="42" spans="2:6" s="160" customFormat="1" ht="34.5" customHeight="1">
      <c r="B42" s="175"/>
      <c r="C42" s="176" t="s">
        <v>257</v>
      </c>
      <c r="D42" s="171">
        <v>1031</v>
      </c>
      <c r="E42" s="286"/>
      <c r="F42" s="288"/>
    </row>
    <row r="43" spans="2:6" s="160" customFormat="1" ht="34.5" customHeight="1">
      <c r="B43" s="175">
        <v>66</v>
      </c>
      <c r="C43" s="176" t="s">
        <v>258</v>
      </c>
      <c r="D43" s="171">
        <v>1032</v>
      </c>
      <c r="E43" s="286"/>
      <c r="F43" s="288"/>
    </row>
    <row r="44" spans="2:6" s="160" customFormat="1" ht="34.5" customHeight="1">
      <c r="B44" s="175" t="s">
        <v>259</v>
      </c>
      <c r="C44" s="176" t="s">
        <v>260</v>
      </c>
      <c r="D44" s="171">
        <v>1033</v>
      </c>
      <c r="E44" s="286"/>
      <c r="F44" s="288"/>
    </row>
    <row r="45" spans="2:6" s="160" customFormat="1" ht="34.5" customHeight="1">
      <c r="B45" s="161">
        <v>660</v>
      </c>
      <c r="C45" s="162" t="s">
        <v>261</v>
      </c>
      <c r="D45" s="170">
        <v>1034</v>
      </c>
      <c r="E45" s="286"/>
      <c r="F45" s="288"/>
    </row>
    <row r="46" spans="2:6" s="160" customFormat="1" ht="34.5" customHeight="1">
      <c r="B46" s="161">
        <v>661</v>
      </c>
      <c r="C46" s="162" t="s">
        <v>262</v>
      </c>
      <c r="D46" s="170">
        <v>1035</v>
      </c>
      <c r="E46" s="286"/>
      <c r="F46" s="288"/>
    </row>
    <row r="47" spans="2:6" s="160" customFormat="1" ht="34.5" customHeight="1">
      <c r="B47" s="161">
        <v>665</v>
      </c>
      <c r="C47" s="162" t="s">
        <v>263</v>
      </c>
      <c r="D47" s="170">
        <v>1036</v>
      </c>
      <c r="E47" s="286"/>
      <c r="F47" s="288"/>
    </row>
    <row r="48" spans="2:6" s="160" customFormat="1" ht="34.5" customHeight="1">
      <c r="B48" s="161">
        <v>669</v>
      </c>
      <c r="C48" s="162" t="s">
        <v>264</v>
      </c>
      <c r="D48" s="170">
        <v>1037</v>
      </c>
      <c r="E48" s="286"/>
      <c r="F48" s="288"/>
    </row>
    <row r="49" spans="2:6" s="160" customFormat="1" ht="34.5" customHeight="1">
      <c r="B49" s="175">
        <v>662</v>
      </c>
      <c r="C49" s="176" t="s">
        <v>265</v>
      </c>
      <c r="D49" s="171">
        <v>1038</v>
      </c>
      <c r="E49" s="286"/>
      <c r="F49" s="288"/>
    </row>
    <row r="50" spans="2:6" s="160" customFormat="1" ht="34.5" customHeight="1">
      <c r="B50" s="175" t="s">
        <v>124</v>
      </c>
      <c r="C50" s="176" t="s">
        <v>266</v>
      </c>
      <c r="D50" s="171">
        <v>1039</v>
      </c>
      <c r="E50" s="286"/>
      <c r="F50" s="288"/>
    </row>
    <row r="51" spans="2:6" s="160" customFormat="1" ht="34.5" customHeight="1">
      <c r="B51" s="175">
        <v>56</v>
      </c>
      <c r="C51" s="176" t="s">
        <v>267</v>
      </c>
      <c r="D51" s="171">
        <v>1040</v>
      </c>
      <c r="E51" s="286">
        <v>600</v>
      </c>
      <c r="F51" s="288">
        <v>600</v>
      </c>
    </row>
    <row r="52" spans="2:6" ht="34.5" customHeight="1">
      <c r="B52" s="175" t="s">
        <v>268</v>
      </c>
      <c r="C52" s="176" t="s">
        <v>583</v>
      </c>
      <c r="D52" s="171">
        <v>1041</v>
      </c>
      <c r="E52" s="286"/>
      <c r="F52" s="288"/>
    </row>
    <row r="53" spans="2:6" ht="34.5" customHeight="1">
      <c r="B53" s="161">
        <v>560</v>
      </c>
      <c r="C53" s="162" t="s">
        <v>125</v>
      </c>
      <c r="D53" s="170">
        <v>1042</v>
      </c>
      <c r="E53" s="286"/>
      <c r="F53" s="288"/>
    </row>
    <row r="54" spans="2:6" ht="34.5" customHeight="1">
      <c r="B54" s="161">
        <v>561</v>
      </c>
      <c r="C54" s="162" t="s">
        <v>126</v>
      </c>
      <c r="D54" s="170">
        <v>1043</v>
      </c>
      <c r="E54" s="286"/>
      <c r="F54" s="288"/>
    </row>
    <row r="55" spans="2:6" ht="34.5" customHeight="1">
      <c r="B55" s="161">
        <v>565</v>
      </c>
      <c r="C55" s="162" t="s">
        <v>269</v>
      </c>
      <c r="D55" s="170">
        <v>1044</v>
      </c>
      <c r="E55" s="286"/>
      <c r="F55" s="288"/>
    </row>
    <row r="56" spans="2:6" ht="34.5" customHeight="1">
      <c r="B56" s="161" t="s">
        <v>127</v>
      </c>
      <c r="C56" s="162" t="s">
        <v>270</v>
      </c>
      <c r="D56" s="170">
        <v>1045</v>
      </c>
      <c r="E56" s="286"/>
      <c r="F56" s="288"/>
    </row>
    <row r="57" spans="2:6" ht="34.5" customHeight="1">
      <c r="B57" s="161">
        <v>562</v>
      </c>
      <c r="C57" s="176" t="s">
        <v>271</v>
      </c>
      <c r="D57" s="171">
        <v>1046</v>
      </c>
      <c r="E57" s="286">
        <v>600</v>
      </c>
      <c r="F57" s="288">
        <v>600</v>
      </c>
    </row>
    <row r="58" spans="2:6" ht="34.5" customHeight="1">
      <c r="B58" s="175" t="s">
        <v>272</v>
      </c>
      <c r="C58" s="176" t="s">
        <v>273</v>
      </c>
      <c r="D58" s="171">
        <v>1047</v>
      </c>
      <c r="E58" s="286"/>
      <c r="F58" s="288"/>
    </row>
    <row r="59" spans="2:6" ht="34.5" customHeight="1">
      <c r="B59" s="175"/>
      <c r="C59" s="176" t="s">
        <v>274</v>
      </c>
      <c r="D59" s="171">
        <v>1048</v>
      </c>
      <c r="E59" s="286"/>
      <c r="F59" s="288"/>
    </row>
    <row r="60" spans="2:6" ht="34.5" customHeight="1">
      <c r="B60" s="175"/>
      <c r="C60" s="176" t="s">
        <v>275</v>
      </c>
      <c r="D60" s="171">
        <v>1049</v>
      </c>
      <c r="E60" s="286">
        <v>600</v>
      </c>
      <c r="F60" s="288">
        <v>600</v>
      </c>
    </row>
    <row r="61" spans="2:6" ht="34.5" customHeight="1">
      <c r="B61" s="161" t="s">
        <v>128</v>
      </c>
      <c r="C61" s="162" t="s">
        <v>276</v>
      </c>
      <c r="D61" s="170">
        <v>1050</v>
      </c>
      <c r="E61" s="286"/>
      <c r="F61" s="288"/>
    </row>
    <row r="62" spans="2:6" ht="34.5" customHeight="1">
      <c r="B62" s="161" t="s">
        <v>129</v>
      </c>
      <c r="C62" s="162" t="s">
        <v>277</v>
      </c>
      <c r="D62" s="170">
        <v>1051</v>
      </c>
      <c r="E62" s="286"/>
      <c r="F62" s="288"/>
    </row>
    <row r="63" spans="2:6" ht="34.5" customHeight="1">
      <c r="B63" s="175" t="s">
        <v>278</v>
      </c>
      <c r="C63" s="176" t="s">
        <v>279</v>
      </c>
      <c r="D63" s="171">
        <v>1052</v>
      </c>
      <c r="E63" s="286"/>
      <c r="F63" s="288"/>
    </row>
    <row r="64" spans="2:6" ht="34.5" customHeight="1">
      <c r="B64" s="175" t="s">
        <v>130</v>
      </c>
      <c r="C64" s="176" t="s">
        <v>280</v>
      </c>
      <c r="D64" s="171">
        <v>1053</v>
      </c>
      <c r="E64" s="286">
        <v>5900</v>
      </c>
      <c r="F64" s="288">
        <v>5896</v>
      </c>
    </row>
    <row r="65" spans="2:6" ht="34.5" customHeight="1">
      <c r="B65" s="161"/>
      <c r="C65" s="162" t="s">
        <v>281</v>
      </c>
      <c r="D65" s="170">
        <v>1054</v>
      </c>
      <c r="E65" s="286">
        <v>1477</v>
      </c>
      <c r="F65" s="288">
        <v>1814</v>
      </c>
    </row>
    <row r="66" spans="2:6" ht="34.5" customHeight="1">
      <c r="B66" s="161"/>
      <c r="C66" s="162" t="s">
        <v>282</v>
      </c>
      <c r="D66" s="170">
        <v>1055</v>
      </c>
      <c r="E66" s="286"/>
      <c r="F66" s="288"/>
    </row>
    <row r="67" spans="2:6" ht="34.5" customHeight="1">
      <c r="B67" s="161" t="s">
        <v>283</v>
      </c>
      <c r="C67" s="162" t="s">
        <v>284</v>
      </c>
      <c r="D67" s="170">
        <v>1056</v>
      </c>
      <c r="E67" s="286"/>
      <c r="F67" s="288"/>
    </row>
    <row r="68" spans="2:6" ht="34.5" customHeight="1">
      <c r="B68" s="161" t="s">
        <v>285</v>
      </c>
      <c r="C68" s="162" t="s">
        <v>286</v>
      </c>
      <c r="D68" s="170">
        <v>1057</v>
      </c>
      <c r="E68" s="286"/>
      <c r="F68" s="288"/>
    </row>
    <row r="69" spans="2:6" ht="34.5" customHeight="1">
      <c r="B69" s="175"/>
      <c r="C69" s="176" t="s">
        <v>287</v>
      </c>
      <c r="D69" s="171">
        <v>1058</v>
      </c>
      <c r="E69" s="286">
        <v>1477</v>
      </c>
      <c r="F69" s="288">
        <v>1814</v>
      </c>
    </row>
    <row r="70" spans="2:6" ht="34.5" customHeight="1">
      <c r="B70" s="177"/>
      <c r="C70" s="178" t="s">
        <v>288</v>
      </c>
      <c r="D70" s="171">
        <v>1059</v>
      </c>
      <c r="E70" s="286"/>
      <c r="F70" s="288"/>
    </row>
    <row r="71" spans="2:6" ht="34.5" customHeight="1">
      <c r="B71" s="161"/>
      <c r="C71" s="179" t="s">
        <v>289</v>
      </c>
      <c r="D71" s="170"/>
      <c r="E71" s="286"/>
      <c r="F71" s="288"/>
    </row>
    <row r="72" spans="2:6" ht="34.5" customHeight="1">
      <c r="B72" s="161">
        <v>721</v>
      </c>
      <c r="C72" s="179" t="s">
        <v>290</v>
      </c>
      <c r="D72" s="170">
        <v>1060</v>
      </c>
      <c r="E72" s="286">
        <v>222</v>
      </c>
      <c r="F72" s="288">
        <v>272</v>
      </c>
    </row>
    <row r="73" spans="2:6" ht="34.5" customHeight="1">
      <c r="B73" s="161" t="s">
        <v>291</v>
      </c>
      <c r="C73" s="179" t="s">
        <v>292</v>
      </c>
      <c r="D73" s="170">
        <v>1061</v>
      </c>
      <c r="E73" s="286"/>
      <c r="F73" s="288"/>
    </row>
    <row r="74" spans="2:6" ht="34.5" customHeight="1">
      <c r="B74" s="161" t="s">
        <v>291</v>
      </c>
      <c r="C74" s="179" t="s">
        <v>293</v>
      </c>
      <c r="D74" s="170">
        <v>1062</v>
      </c>
      <c r="E74" s="286"/>
      <c r="F74" s="288"/>
    </row>
    <row r="75" spans="2:6" ht="34.5" customHeight="1">
      <c r="B75" s="161">
        <v>723</v>
      </c>
      <c r="C75" s="179" t="s">
        <v>294</v>
      </c>
      <c r="D75" s="170">
        <v>1063</v>
      </c>
      <c r="E75" s="286"/>
      <c r="F75" s="288"/>
    </row>
    <row r="76" spans="2:6" ht="34.5" customHeight="1">
      <c r="B76" s="175"/>
      <c r="C76" s="178" t="s">
        <v>584</v>
      </c>
      <c r="D76" s="171">
        <v>1064</v>
      </c>
      <c r="E76" s="286">
        <v>1255</v>
      </c>
      <c r="F76" s="288">
        <v>1542</v>
      </c>
    </row>
    <row r="77" spans="2:6" ht="34.5" customHeight="1">
      <c r="B77" s="177"/>
      <c r="C77" s="178" t="s">
        <v>585</v>
      </c>
      <c r="D77" s="171">
        <v>1065</v>
      </c>
      <c r="E77" s="286"/>
      <c r="F77" s="288"/>
    </row>
    <row r="78" spans="2:6" ht="34.5" customHeight="1">
      <c r="B78" s="180"/>
      <c r="C78" s="179" t="s">
        <v>295</v>
      </c>
      <c r="D78" s="170">
        <v>1066</v>
      </c>
      <c r="E78" s="361"/>
      <c r="F78" s="362"/>
    </row>
    <row r="79" spans="2:6" ht="34.5" customHeight="1">
      <c r="B79" s="180"/>
      <c r="C79" s="179" t="s">
        <v>296</v>
      </c>
      <c r="D79" s="170">
        <v>1067</v>
      </c>
      <c r="E79" s="361"/>
      <c r="F79" s="362"/>
    </row>
    <row r="80" spans="2:6" ht="34.5" customHeight="1">
      <c r="B80" s="180"/>
      <c r="C80" s="179" t="s">
        <v>586</v>
      </c>
      <c r="D80" s="170">
        <v>1068</v>
      </c>
      <c r="E80" s="363"/>
      <c r="F80" s="362"/>
    </row>
    <row r="81" spans="2:6" ht="34.5" customHeight="1">
      <c r="B81" s="180"/>
      <c r="C81" s="179" t="s">
        <v>587</v>
      </c>
      <c r="D81" s="170">
        <v>1069</v>
      </c>
      <c r="E81" s="364"/>
      <c r="F81" s="365"/>
    </row>
    <row r="82" spans="2:6" ht="34.5" customHeight="1">
      <c r="B82" s="180"/>
      <c r="C82" s="179" t="s">
        <v>588</v>
      </c>
      <c r="D82" s="170"/>
      <c r="E82" s="366"/>
      <c r="F82" s="362"/>
    </row>
    <row r="83" spans="2:6" ht="34.5" customHeight="1">
      <c r="B83" s="164"/>
      <c r="C83" s="163" t="s">
        <v>97</v>
      </c>
      <c r="D83" s="170">
        <v>1070</v>
      </c>
      <c r="E83" s="367"/>
      <c r="F83" s="368"/>
    </row>
    <row r="84" spans="2:6" ht="34.5" customHeight="1" thickBot="1">
      <c r="B84" s="165"/>
      <c r="C84" s="166" t="s">
        <v>297</v>
      </c>
      <c r="D84" s="172">
        <v>1071</v>
      </c>
      <c r="E84" s="369"/>
      <c r="F84" s="370"/>
    </row>
    <row r="85" ht="15.75">
      <c r="D85" s="167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3:I111"/>
  <sheetViews>
    <sheetView showGridLines="0" view="pageBreakPreview" zoomScale="60" zoomScaleNormal="75" zoomScalePageLayoutView="0" workbookViewId="0" topLeftCell="A79">
      <selection activeCell="E105" sqref="E105"/>
    </sheetView>
  </sheetViews>
  <sheetFormatPr defaultColWidth="9.140625" defaultRowHeight="12.75"/>
  <cols>
    <col min="1" max="2" width="9.140625" style="14" customWidth="1"/>
    <col min="3" max="3" width="12.7109375" style="14" customWidth="1"/>
    <col min="4" max="4" width="40.7109375" style="14" customWidth="1"/>
    <col min="5" max="9" width="20.7109375" style="14" customWidth="1"/>
    <col min="10" max="10" width="1.7109375" style="14" customWidth="1"/>
    <col min="11" max="11" width="12.57421875" style="14" customWidth="1"/>
    <col min="12" max="12" width="12.00390625" style="14" customWidth="1"/>
    <col min="13" max="13" width="10.8515625" style="14" customWidth="1"/>
    <col min="14" max="14" width="11.8515625" style="14" customWidth="1"/>
    <col min="15" max="15" width="12.140625" style="14" customWidth="1"/>
    <col min="16" max="16" width="13.28125" style="14" customWidth="1"/>
    <col min="17" max="16384" width="9.140625" style="14" customWidth="1"/>
  </cols>
  <sheetData>
    <row r="3" spans="8:9" ht="15.75">
      <c r="H3" s="11"/>
      <c r="I3" s="11" t="s">
        <v>706</v>
      </c>
    </row>
    <row r="4" spans="3:8" ht="15.75">
      <c r="C4" s="213"/>
      <c r="D4" s="214"/>
      <c r="E4" s="214"/>
      <c r="F4" s="214"/>
      <c r="G4" s="214"/>
      <c r="H4" s="214"/>
    </row>
    <row r="5" spans="3:9" ht="23.25" customHeight="1">
      <c r="C5" s="982" t="s">
        <v>763</v>
      </c>
      <c r="D5" s="982"/>
      <c r="E5" s="982"/>
      <c r="F5" s="982"/>
      <c r="G5" s="982"/>
      <c r="H5" s="982"/>
      <c r="I5" s="982"/>
    </row>
    <row r="6" spans="3:9" ht="13.5" customHeight="1">
      <c r="C6" s="215"/>
      <c r="D6" s="215"/>
      <c r="E6" s="215"/>
      <c r="F6" s="215"/>
      <c r="G6" s="215"/>
      <c r="H6" s="215"/>
      <c r="I6" s="35"/>
    </row>
    <row r="7" spans="3:8" ht="15.75" customHeight="1">
      <c r="C7" s="216"/>
      <c r="D7" s="216"/>
      <c r="E7" s="216"/>
      <c r="F7" s="216"/>
      <c r="G7" s="214"/>
      <c r="H7" s="214"/>
    </row>
    <row r="8" spans="3:9" ht="16.5" thickBot="1">
      <c r="C8" s="216"/>
      <c r="D8" s="216"/>
      <c r="E8" s="214"/>
      <c r="F8" s="216"/>
      <c r="G8" s="216"/>
      <c r="I8" s="217" t="s">
        <v>60</v>
      </c>
    </row>
    <row r="9" spans="3:9" ht="32.25" customHeight="1">
      <c r="C9" s="983" t="s">
        <v>2</v>
      </c>
      <c r="D9" s="985" t="s">
        <v>96</v>
      </c>
      <c r="E9" s="918" t="s">
        <v>934</v>
      </c>
      <c r="F9" s="880" t="s">
        <v>908</v>
      </c>
      <c r="G9" s="880" t="s">
        <v>909</v>
      </c>
      <c r="H9" s="880" t="s">
        <v>910</v>
      </c>
      <c r="I9" s="889" t="s">
        <v>911</v>
      </c>
    </row>
    <row r="10" spans="3:9" ht="29.25" customHeight="1" thickBot="1">
      <c r="C10" s="984"/>
      <c r="D10" s="986"/>
      <c r="E10" s="919"/>
      <c r="F10" s="881" t="s">
        <v>740</v>
      </c>
      <c r="G10" s="881" t="s">
        <v>741</v>
      </c>
      <c r="H10" s="881" t="s">
        <v>742</v>
      </c>
      <c r="I10" s="890" t="s">
        <v>743</v>
      </c>
    </row>
    <row r="11" spans="3:9" ht="19.5" customHeight="1">
      <c r="C11" s="478"/>
      <c r="D11" s="980" t="s">
        <v>42</v>
      </c>
      <c r="E11" s="980"/>
      <c r="F11" s="980"/>
      <c r="G11" s="980"/>
      <c r="H11" s="980"/>
      <c r="I11" s="981"/>
    </row>
    <row r="12" spans="3:9" ht="19.5" customHeight="1">
      <c r="C12" s="128"/>
      <c r="D12" s="768" t="s">
        <v>805</v>
      </c>
      <c r="E12" s="340">
        <v>1500000</v>
      </c>
      <c r="F12" s="286">
        <v>250000</v>
      </c>
      <c r="G12" s="286">
        <v>500000</v>
      </c>
      <c r="H12" s="286">
        <v>1000000</v>
      </c>
      <c r="I12" s="288">
        <v>1500000</v>
      </c>
    </row>
    <row r="13" spans="3:9" ht="19.5" customHeight="1">
      <c r="C13" s="128"/>
      <c r="D13" s="120" t="s">
        <v>806</v>
      </c>
      <c r="E13" s="340">
        <v>1800000</v>
      </c>
      <c r="F13" s="286">
        <v>250000</v>
      </c>
      <c r="G13" s="286">
        <v>500000</v>
      </c>
      <c r="H13" s="286">
        <v>750000</v>
      </c>
      <c r="I13" s="288">
        <v>1000000</v>
      </c>
    </row>
    <row r="14" spans="3:9" ht="19.5" customHeight="1">
      <c r="C14" s="128"/>
      <c r="D14" s="120" t="s">
        <v>807</v>
      </c>
      <c r="E14" s="340">
        <v>1450000</v>
      </c>
      <c r="F14" s="286">
        <v>0</v>
      </c>
      <c r="G14" s="286">
        <v>500000</v>
      </c>
      <c r="H14" s="286">
        <v>1200000</v>
      </c>
      <c r="I14" s="288">
        <v>1400000</v>
      </c>
    </row>
    <row r="15" spans="3:9" ht="19.5" customHeight="1">
      <c r="C15" s="128"/>
      <c r="D15" s="768" t="s">
        <v>808</v>
      </c>
      <c r="E15" s="340">
        <v>600000</v>
      </c>
      <c r="F15" s="286">
        <v>300000</v>
      </c>
      <c r="G15" s="286">
        <v>500000</v>
      </c>
      <c r="H15" s="286">
        <v>600000</v>
      </c>
      <c r="I15" s="288">
        <v>800000</v>
      </c>
    </row>
    <row r="16" spans="3:9" ht="19.5" customHeight="1">
      <c r="C16" s="128"/>
      <c r="D16" s="120" t="s">
        <v>809</v>
      </c>
      <c r="E16" s="340">
        <v>250000</v>
      </c>
      <c r="F16" s="286">
        <v>250000</v>
      </c>
      <c r="G16" s="286">
        <v>250000</v>
      </c>
      <c r="H16" s="286">
        <v>250000</v>
      </c>
      <c r="I16" s="288">
        <v>500000</v>
      </c>
    </row>
    <row r="17" spans="3:9" ht="19.5" customHeight="1">
      <c r="C17" s="128"/>
      <c r="D17" s="768" t="s">
        <v>810</v>
      </c>
      <c r="E17" s="340">
        <v>500000</v>
      </c>
      <c r="F17" s="286">
        <v>100000</v>
      </c>
      <c r="G17" s="286">
        <v>200000</v>
      </c>
      <c r="H17" s="286">
        <v>300000</v>
      </c>
      <c r="I17" s="288">
        <v>500000</v>
      </c>
    </row>
    <row r="18" spans="3:9" ht="19.5" customHeight="1">
      <c r="C18" s="128"/>
      <c r="D18" s="768" t="s">
        <v>811</v>
      </c>
      <c r="E18" s="340">
        <v>650000</v>
      </c>
      <c r="F18" s="286">
        <v>200000</v>
      </c>
      <c r="G18" s="286">
        <v>350000</v>
      </c>
      <c r="H18" s="286">
        <v>450000</v>
      </c>
      <c r="I18" s="288">
        <v>650000</v>
      </c>
    </row>
    <row r="19" spans="3:9" ht="19.5" customHeight="1">
      <c r="C19" s="128"/>
      <c r="D19" s="120" t="s">
        <v>812</v>
      </c>
      <c r="E19" s="340">
        <v>400000</v>
      </c>
      <c r="F19" s="286">
        <v>100000</v>
      </c>
      <c r="G19" s="286">
        <v>200000</v>
      </c>
      <c r="H19" s="286">
        <v>300000</v>
      </c>
      <c r="I19" s="288">
        <v>400000</v>
      </c>
    </row>
    <row r="20" spans="3:9" ht="19.5" customHeight="1">
      <c r="C20" s="128"/>
      <c r="D20" s="120" t="s">
        <v>813</v>
      </c>
      <c r="E20" s="340">
        <v>300000</v>
      </c>
      <c r="F20" s="286">
        <v>75000</v>
      </c>
      <c r="G20" s="286">
        <v>150000</v>
      </c>
      <c r="H20" s="286">
        <v>225000</v>
      </c>
      <c r="I20" s="288">
        <v>300000</v>
      </c>
    </row>
    <row r="21" spans="3:9" ht="19.5" customHeight="1">
      <c r="C21" s="128"/>
      <c r="D21" s="120" t="s">
        <v>814</v>
      </c>
      <c r="E21" s="340">
        <v>500000</v>
      </c>
      <c r="F21" s="286">
        <v>50000</v>
      </c>
      <c r="G21" s="286">
        <v>150000</v>
      </c>
      <c r="H21" s="286">
        <v>200000</v>
      </c>
      <c r="I21" s="288">
        <v>300000</v>
      </c>
    </row>
    <row r="22" spans="3:9" ht="19.5" customHeight="1">
      <c r="C22" s="128"/>
      <c r="D22" s="120" t="s">
        <v>815</v>
      </c>
      <c r="E22" s="340">
        <v>440000</v>
      </c>
      <c r="F22" s="286">
        <v>50000</v>
      </c>
      <c r="G22" s="286">
        <v>150000</v>
      </c>
      <c r="H22" s="286">
        <v>300000</v>
      </c>
      <c r="I22" s="288">
        <v>400000</v>
      </c>
    </row>
    <row r="23" spans="3:9" ht="19.5" customHeight="1">
      <c r="C23" s="128"/>
      <c r="D23" s="120" t="s">
        <v>816</v>
      </c>
      <c r="E23" s="340">
        <v>250000</v>
      </c>
      <c r="F23" s="286">
        <v>50000</v>
      </c>
      <c r="G23" s="286">
        <v>100000</v>
      </c>
      <c r="H23" s="286">
        <v>150000</v>
      </c>
      <c r="I23" s="288">
        <v>200000</v>
      </c>
    </row>
    <row r="24" spans="3:9" ht="19.5" customHeight="1">
      <c r="C24" s="128"/>
      <c r="D24" s="120" t="s">
        <v>817</v>
      </c>
      <c r="E24" s="340">
        <v>200000</v>
      </c>
      <c r="F24" s="286">
        <v>50000</v>
      </c>
      <c r="G24" s="286">
        <v>70000</v>
      </c>
      <c r="H24" s="286">
        <v>100000</v>
      </c>
      <c r="I24" s="288">
        <v>150000</v>
      </c>
    </row>
    <row r="25" spans="3:9" ht="19.5" customHeight="1">
      <c r="C25" s="128"/>
      <c r="D25" s="120" t="s">
        <v>818</v>
      </c>
      <c r="E25" s="340">
        <v>350000</v>
      </c>
      <c r="F25" s="286">
        <v>150000</v>
      </c>
      <c r="G25" s="286">
        <v>150000</v>
      </c>
      <c r="H25" s="286">
        <v>200000</v>
      </c>
      <c r="I25" s="288">
        <v>300000</v>
      </c>
    </row>
    <row r="26" spans="3:9" ht="19.5" customHeight="1">
      <c r="C26" s="128"/>
      <c r="D26" s="120" t="s">
        <v>819</v>
      </c>
      <c r="E26" s="340">
        <v>150000</v>
      </c>
      <c r="F26" s="286">
        <v>25000</v>
      </c>
      <c r="G26" s="286">
        <v>50000</v>
      </c>
      <c r="H26" s="286">
        <v>75000</v>
      </c>
      <c r="I26" s="288">
        <v>100000</v>
      </c>
    </row>
    <row r="27" spans="3:9" ht="19.5" customHeight="1">
      <c r="C27" s="128"/>
      <c r="D27" s="120" t="s">
        <v>820</v>
      </c>
      <c r="E27" s="340">
        <v>300000</v>
      </c>
      <c r="F27" s="286">
        <v>50000</v>
      </c>
      <c r="G27" s="286">
        <v>100000</v>
      </c>
      <c r="H27" s="286">
        <v>150000</v>
      </c>
      <c r="I27" s="288">
        <v>200000</v>
      </c>
    </row>
    <row r="28" spans="3:9" ht="19.5" customHeight="1">
      <c r="C28" s="128"/>
      <c r="D28" s="120" t="s">
        <v>821</v>
      </c>
      <c r="E28" s="340">
        <v>220000</v>
      </c>
      <c r="F28" s="286">
        <v>50000</v>
      </c>
      <c r="G28" s="286">
        <v>100000</v>
      </c>
      <c r="H28" s="286">
        <v>150000</v>
      </c>
      <c r="I28" s="288">
        <v>200000</v>
      </c>
    </row>
    <row r="29" spans="3:9" ht="19.5" customHeight="1">
      <c r="C29" s="128"/>
      <c r="D29" s="120" t="s">
        <v>822</v>
      </c>
      <c r="E29" s="340">
        <v>200000</v>
      </c>
      <c r="F29" s="286">
        <v>50000</v>
      </c>
      <c r="G29" s="286">
        <v>80000</v>
      </c>
      <c r="H29" s="286">
        <v>100000</v>
      </c>
      <c r="I29" s="288">
        <v>150000</v>
      </c>
    </row>
    <row r="30" spans="3:9" ht="19.5" customHeight="1">
      <c r="C30" s="128"/>
      <c r="D30" s="120" t="s">
        <v>823</v>
      </c>
      <c r="E30" s="340">
        <v>150000</v>
      </c>
      <c r="F30" s="286">
        <v>25000</v>
      </c>
      <c r="G30" s="286">
        <v>50000</v>
      </c>
      <c r="H30" s="286">
        <v>75000</v>
      </c>
      <c r="I30" s="288">
        <v>100000</v>
      </c>
    </row>
    <row r="31" spans="3:9" ht="19.5" customHeight="1">
      <c r="C31" s="128"/>
      <c r="D31" s="120" t="s">
        <v>824</v>
      </c>
      <c r="E31" s="340">
        <v>300000</v>
      </c>
      <c r="F31" s="286">
        <v>100000</v>
      </c>
      <c r="G31" s="286">
        <v>150000</v>
      </c>
      <c r="H31" s="286">
        <v>250000</v>
      </c>
      <c r="I31" s="288">
        <v>250000</v>
      </c>
    </row>
    <row r="32" spans="3:9" ht="19.5" customHeight="1">
      <c r="C32" s="128"/>
      <c r="D32" s="120" t="s">
        <v>825</v>
      </c>
      <c r="E32" s="340">
        <v>300000</v>
      </c>
      <c r="F32" s="286">
        <v>50000</v>
      </c>
      <c r="G32" s="286">
        <v>100000</v>
      </c>
      <c r="H32" s="286">
        <v>150000</v>
      </c>
      <c r="I32" s="288">
        <v>200000</v>
      </c>
    </row>
    <row r="33" spans="3:9" ht="19.5" customHeight="1">
      <c r="C33" s="128"/>
      <c r="D33" s="120" t="s">
        <v>826</v>
      </c>
      <c r="E33" s="340">
        <v>100000</v>
      </c>
      <c r="F33" s="286">
        <v>25000</v>
      </c>
      <c r="G33" s="286">
        <v>50000</v>
      </c>
      <c r="H33" s="286">
        <v>75000</v>
      </c>
      <c r="I33" s="288">
        <v>100000</v>
      </c>
    </row>
    <row r="34" spans="3:9" ht="19.5" customHeight="1">
      <c r="C34" s="128"/>
      <c r="D34" s="120" t="s">
        <v>827</v>
      </c>
      <c r="E34" s="340">
        <v>400000</v>
      </c>
      <c r="F34" s="286">
        <v>30000</v>
      </c>
      <c r="G34" s="286">
        <v>100000</v>
      </c>
      <c r="H34" s="286">
        <v>200000</v>
      </c>
      <c r="I34" s="288">
        <v>300000</v>
      </c>
    </row>
    <row r="35" spans="3:9" ht="19.5" customHeight="1">
      <c r="C35" s="128"/>
      <c r="D35" s="120" t="s">
        <v>828</v>
      </c>
      <c r="E35" s="340">
        <v>3500000</v>
      </c>
      <c r="F35" s="286">
        <v>700000</v>
      </c>
      <c r="G35" s="286">
        <v>1400000</v>
      </c>
      <c r="H35" s="286">
        <v>2200000</v>
      </c>
      <c r="I35" s="288">
        <v>2800000</v>
      </c>
    </row>
    <row r="36" spans="3:9" ht="19.5" customHeight="1">
      <c r="C36" s="128"/>
      <c r="D36" s="120" t="s">
        <v>829</v>
      </c>
      <c r="E36" s="340">
        <v>900000</v>
      </c>
      <c r="F36" s="286">
        <v>200000</v>
      </c>
      <c r="G36" s="286">
        <v>500000</v>
      </c>
      <c r="H36" s="286">
        <v>650000</v>
      </c>
      <c r="I36" s="288">
        <v>900000</v>
      </c>
    </row>
    <row r="37" spans="3:9" ht="19.5" customHeight="1">
      <c r="C37" s="128"/>
      <c r="D37" s="120" t="s">
        <v>830</v>
      </c>
      <c r="E37" s="340">
        <v>250000</v>
      </c>
      <c r="F37" s="286">
        <v>50000</v>
      </c>
      <c r="G37" s="286">
        <v>75000</v>
      </c>
      <c r="H37" s="286">
        <v>100000</v>
      </c>
      <c r="I37" s="288">
        <v>150000</v>
      </c>
    </row>
    <row r="38" spans="3:9" ht="19.5" customHeight="1">
      <c r="C38" s="128"/>
      <c r="D38" s="120" t="s">
        <v>831</v>
      </c>
      <c r="E38" s="340">
        <v>250000</v>
      </c>
      <c r="F38" s="286">
        <v>50000</v>
      </c>
      <c r="G38" s="286">
        <v>75000</v>
      </c>
      <c r="H38" s="286">
        <v>125000</v>
      </c>
      <c r="I38" s="288">
        <v>150000</v>
      </c>
    </row>
    <row r="39" spans="3:9" ht="19.5" customHeight="1">
      <c r="C39" s="128"/>
      <c r="D39" s="120" t="s">
        <v>832</v>
      </c>
      <c r="E39" s="340">
        <v>1500000</v>
      </c>
      <c r="F39" s="286">
        <v>500000</v>
      </c>
      <c r="G39" s="286">
        <v>1000000</v>
      </c>
      <c r="H39" s="286">
        <v>1500000</v>
      </c>
      <c r="I39" s="288">
        <v>2100000</v>
      </c>
    </row>
    <row r="40" spans="3:9" ht="19.5" customHeight="1">
      <c r="C40" s="128"/>
      <c r="D40" s="120" t="s">
        <v>833</v>
      </c>
      <c r="E40" s="340">
        <v>950000</v>
      </c>
      <c r="F40" s="286">
        <v>200000</v>
      </c>
      <c r="G40" s="286">
        <v>400000</v>
      </c>
      <c r="H40" s="286">
        <v>600000</v>
      </c>
      <c r="I40" s="288">
        <v>800000</v>
      </c>
    </row>
    <row r="41" spans="3:9" ht="19.5" customHeight="1">
      <c r="C41" s="128"/>
      <c r="D41" s="120" t="s">
        <v>834</v>
      </c>
      <c r="E41" s="340">
        <v>600000</v>
      </c>
      <c r="F41" s="286">
        <v>300000</v>
      </c>
      <c r="G41" s="286">
        <v>300000</v>
      </c>
      <c r="H41" s="286">
        <v>300000</v>
      </c>
      <c r="I41" s="288">
        <v>300000</v>
      </c>
    </row>
    <row r="42" spans="3:9" ht="19.5" customHeight="1">
      <c r="C42" s="128"/>
      <c r="D42" s="120" t="s">
        <v>835</v>
      </c>
      <c r="E42" s="340">
        <v>300000</v>
      </c>
      <c r="F42" s="286">
        <v>25000</v>
      </c>
      <c r="G42" s="286">
        <v>50000</v>
      </c>
      <c r="H42" s="286">
        <v>75000</v>
      </c>
      <c r="I42" s="288">
        <v>100000</v>
      </c>
    </row>
    <row r="43" spans="3:9" ht="19.5" customHeight="1">
      <c r="C43" s="219"/>
      <c r="D43" s="769" t="s">
        <v>947</v>
      </c>
      <c r="E43" s="341">
        <v>0</v>
      </c>
      <c r="F43" s="325">
        <v>600000</v>
      </c>
      <c r="G43" s="325">
        <v>600000</v>
      </c>
      <c r="H43" s="325">
        <v>600000</v>
      </c>
      <c r="I43" s="342">
        <v>600000</v>
      </c>
    </row>
    <row r="44" spans="3:9" ht="19.5" customHeight="1">
      <c r="C44" s="219"/>
      <c r="D44" s="769" t="s">
        <v>836</v>
      </c>
      <c r="E44" s="341">
        <v>10000000</v>
      </c>
      <c r="F44" s="325">
        <v>0</v>
      </c>
      <c r="G44" s="325">
        <v>0</v>
      </c>
      <c r="H44" s="325">
        <v>0</v>
      </c>
      <c r="I44" s="342">
        <v>7500000</v>
      </c>
    </row>
    <row r="45" spans="3:9" ht="19.5" customHeight="1">
      <c r="C45" s="219"/>
      <c r="D45" s="769" t="s">
        <v>951</v>
      </c>
      <c r="E45" s="341">
        <v>0</v>
      </c>
      <c r="F45" s="325">
        <v>0</v>
      </c>
      <c r="G45" s="325">
        <v>0</v>
      </c>
      <c r="H45" s="325">
        <v>0</v>
      </c>
      <c r="I45" s="342">
        <v>4500000</v>
      </c>
    </row>
    <row r="46" spans="3:9" ht="19.5" customHeight="1">
      <c r="C46" s="219"/>
      <c r="D46" s="769" t="s">
        <v>949</v>
      </c>
      <c r="E46" s="341">
        <v>0</v>
      </c>
      <c r="F46" s="325">
        <v>0</v>
      </c>
      <c r="G46" s="325">
        <v>3700000</v>
      </c>
      <c r="H46" s="325">
        <v>3700000</v>
      </c>
      <c r="I46" s="342">
        <v>3700000</v>
      </c>
    </row>
    <row r="47" spans="3:9" ht="19.5" customHeight="1">
      <c r="C47" s="219"/>
      <c r="D47" s="769" t="s">
        <v>837</v>
      </c>
      <c r="E47" s="341">
        <v>800000</v>
      </c>
      <c r="F47" s="325">
        <v>250000</v>
      </c>
      <c r="G47" s="325">
        <v>350000</v>
      </c>
      <c r="H47" s="325">
        <v>450000</v>
      </c>
      <c r="I47" s="342">
        <v>600000</v>
      </c>
    </row>
    <row r="48" spans="3:9" ht="19.5" customHeight="1">
      <c r="C48" s="219"/>
      <c r="D48" s="769" t="s">
        <v>838</v>
      </c>
      <c r="E48" s="341">
        <v>600000</v>
      </c>
      <c r="F48" s="325">
        <v>150000</v>
      </c>
      <c r="G48" s="325">
        <v>300000</v>
      </c>
      <c r="H48" s="325">
        <v>450000</v>
      </c>
      <c r="I48" s="342">
        <v>600000</v>
      </c>
    </row>
    <row r="49" spans="3:9" ht="19.5" customHeight="1">
      <c r="C49" s="219"/>
      <c r="D49" s="769" t="s">
        <v>839</v>
      </c>
      <c r="E49" s="341">
        <v>15500000</v>
      </c>
      <c r="F49" s="325">
        <v>3500000</v>
      </c>
      <c r="G49" s="325">
        <v>7000000</v>
      </c>
      <c r="H49" s="325">
        <v>10500000</v>
      </c>
      <c r="I49" s="342">
        <v>14000000</v>
      </c>
    </row>
    <row r="50" spans="3:9" ht="19.5" customHeight="1">
      <c r="C50" s="219"/>
      <c r="D50" s="769" t="s">
        <v>840</v>
      </c>
      <c r="E50" s="341">
        <v>1300000</v>
      </c>
      <c r="F50" s="325">
        <v>300000</v>
      </c>
      <c r="G50" s="325">
        <v>650000</v>
      </c>
      <c r="H50" s="325">
        <v>900000</v>
      </c>
      <c r="I50" s="342">
        <v>1300000</v>
      </c>
    </row>
    <row r="51" spans="3:9" ht="19.5" customHeight="1">
      <c r="C51" s="219"/>
      <c r="D51" s="769" t="s">
        <v>841</v>
      </c>
      <c r="E51" s="341">
        <v>500000</v>
      </c>
      <c r="F51" s="325">
        <v>250000</v>
      </c>
      <c r="G51" s="325">
        <v>250000</v>
      </c>
      <c r="H51" s="325">
        <v>500000</v>
      </c>
      <c r="I51" s="342">
        <v>500000</v>
      </c>
    </row>
    <row r="52" spans="3:9" ht="19.5" customHeight="1">
      <c r="C52" s="219"/>
      <c r="D52" s="769" t="s">
        <v>842</v>
      </c>
      <c r="E52" s="341">
        <v>450000</v>
      </c>
      <c r="F52" s="325">
        <v>100000</v>
      </c>
      <c r="G52" s="325">
        <v>150000</v>
      </c>
      <c r="H52" s="325">
        <v>250000</v>
      </c>
      <c r="I52" s="342">
        <v>300000</v>
      </c>
    </row>
    <row r="53" spans="3:9" ht="19.5" customHeight="1">
      <c r="C53" s="219"/>
      <c r="D53" s="769" t="s">
        <v>843</v>
      </c>
      <c r="E53" s="341">
        <v>1400000</v>
      </c>
      <c r="F53" s="325">
        <v>150000</v>
      </c>
      <c r="G53" s="325">
        <v>700000</v>
      </c>
      <c r="H53" s="325">
        <v>1100000</v>
      </c>
      <c r="I53" s="342">
        <v>1300000</v>
      </c>
    </row>
    <row r="54" spans="3:9" ht="19.5" customHeight="1" thickBot="1">
      <c r="C54" s="219"/>
      <c r="D54" s="769"/>
      <c r="E54" s="341"/>
      <c r="F54" s="325"/>
      <c r="G54" s="325"/>
      <c r="H54" s="325"/>
      <c r="I54" s="342"/>
    </row>
    <row r="55" spans="3:9" ht="19.5" customHeight="1" thickBot="1">
      <c r="C55" s="479"/>
      <c r="D55" s="485" t="s">
        <v>613</v>
      </c>
      <c r="E55" s="349">
        <f>SUM(E12:E54)</f>
        <v>50110000</v>
      </c>
      <c r="F55" s="328">
        <f>SUM(F12:F54)</f>
        <v>9605000</v>
      </c>
      <c r="G55" s="470">
        <f>SUM(G12:G53)</f>
        <v>22050000</v>
      </c>
      <c r="H55" s="327">
        <f>SUM(H12:H53)</f>
        <v>31250000</v>
      </c>
      <c r="I55" s="328">
        <f>SUM(I12:I53)</f>
        <v>52200000</v>
      </c>
    </row>
    <row r="56" spans="3:9" ht="19.5" customHeight="1">
      <c r="C56" s="480"/>
      <c r="D56" s="976" t="s">
        <v>43</v>
      </c>
      <c r="E56" s="976"/>
      <c r="F56" s="976"/>
      <c r="G56" s="976"/>
      <c r="H56" s="976"/>
      <c r="I56" s="977"/>
    </row>
    <row r="57" spans="3:9" ht="19.5" customHeight="1">
      <c r="C57" s="128"/>
      <c r="D57" s="768" t="s">
        <v>844</v>
      </c>
      <c r="E57" s="340">
        <v>200000</v>
      </c>
      <c r="F57" s="286">
        <v>50000</v>
      </c>
      <c r="G57" s="286">
        <v>100000</v>
      </c>
      <c r="H57" s="286">
        <v>150000</v>
      </c>
      <c r="I57" s="288">
        <v>200000</v>
      </c>
    </row>
    <row r="58" spans="3:9" ht="19.5" customHeight="1">
      <c r="C58" s="128"/>
      <c r="D58" s="768" t="s">
        <v>845</v>
      </c>
      <c r="E58" s="340">
        <v>400000</v>
      </c>
      <c r="F58" s="286">
        <v>100000</v>
      </c>
      <c r="G58" s="286">
        <v>200000</v>
      </c>
      <c r="H58" s="286">
        <v>300000</v>
      </c>
      <c r="I58" s="288">
        <v>400000</v>
      </c>
    </row>
    <row r="59" spans="3:9" ht="19.5" customHeight="1">
      <c r="C59" s="128"/>
      <c r="D59" s="768" t="s">
        <v>846</v>
      </c>
      <c r="E59" s="340">
        <v>150000</v>
      </c>
      <c r="F59" s="286">
        <v>50000</v>
      </c>
      <c r="G59" s="286">
        <v>100000</v>
      </c>
      <c r="H59" s="286">
        <v>150000</v>
      </c>
      <c r="I59" s="288">
        <v>200000</v>
      </c>
    </row>
    <row r="60" spans="3:9" ht="19.5" customHeight="1">
      <c r="C60" s="128"/>
      <c r="D60" s="120" t="s">
        <v>847</v>
      </c>
      <c r="E60" s="340">
        <v>200000</v>
      </c>
      <c r="F60" s="286">
        <v>50000</v>
      </c>
      <c r="G60" s="286">
        <v>100000</v>
      </c>
      <c r="H60" s="286">
        <v>150000</v>
      </c>
      <c r="I60" s="288">
        <v>200000</v>
      </c>
    </row>
    <row r="61" spans="3:9" ht="19.5" customHeight="1">
      <c r="C61" s="128"/>
      <c r="D61" s="768" t="s">
        <v>848</v>
      </c>
      <c r="E61" s="340">
        <v>100000</v>
      </c>
      <c r="F61" s="286">
        <v>25000</v>
      </c>
      <c r="G61" s="286">
        <v>50000</v>
      </c>
      <c r="H61" s="286">
        <v>75000</v>
      </c>
      <c r="I61" s="288">
        <v>100000</v>
      </c>
    </row>
    <row r="62" spans="3:9" ht="19.5" customHeight="1">
      <c r="C62" s="128"/>
      <c r="D62" s="120" t="s">
        <v>849</v>
      </c>
      <c r="E62" s="340">
        <v>150000</v>
      </c>
      <c r="F62" s="286">
        <v>36000</v>
      </c>
      <c r="G62" s="286">
        <v>72000</v>
      </c>
      <c r="H62" s="286">
        <v>110000</v>
      </c>
      <c r="I62" s="288">
        <v>150000</v>
      </c>
    </row>
    <row r="63" spans="3:9" ht="19.5" customHeight="1">
      <c r="C63" s="128"/>
      <c r="D63" s="120" t="s">
        <v>850</v>
      </c>
      <c r="E63" s="340">
        <v>60000</v>
      </c>
      <c r="F63" s="286">
        <v>15000</v>
      </c>
      <c r="G63" s="286">
        <v>30000</v>
      </c>
      <c r="H63" s="286">
        <v>45000</v>
      </c>
      <c r="I63" s="288">
        <v>60000</v>
      </c>
    </row>
    <row r="64" spans="3:9" ht="19.5" customHeight="1">
      <c r="C64" s="128"/>
      <c r="D64" s="120" t="s">
        <v>851</v>
      </c>
      <c r="E64" s="340">
        <v>50000</v>
      </c>
      <c r="F64" s="286">
        <v>10000</v>
      </c>
      <c r="G64" s="286">
        <v>25000</v>
      </c>
      <c r="H64" s="286">
        <v>35000</v>
      </c>
      <c r="I64" s="288">
        <v>50000</v>
      </c>
    </row>
    <row r="65" spans="3:9" ht="19.5" customHeight="1">
      <c r="C65" s="128"/>
      <c r="D65" s="120" t="s">
        <v>852</v>
      </c>
      <c r="E65" s="340">
        <v>110000</v>
      </c>
      <c r="F65" s="286">
        <v>25000</v>
      </c>
      <c r="G65" s="286">
        <v>50000</v>
      </c>
      <c r="H65" s="286">
        <v>75000</v>
      </c>
      <c r="I65" s="288">
        <v>110000</v>
      </c>
    </row>
    <row r="66" spans="3:9" ht="19.5" customHeight="1">
      <c r="C66" s="128"/>
      <c r="D66" s="120" t="s">
        <v>853</v>
      </c>
      <c r="E66" s="340">
        <v>220000</v>
      </c>
      <c r="F66" s="286">
        <v>50000</v>
      </c>
      <c r="G66" s="286">
        <v>100000</v>
      </c>
      <c r="H66" s="286">
        <v>150000</v>
      </c>
      <c r="I66" s="288">
        <v>200000</v>
      </c>
    </row>
    <row r="67" spans="3:9" ht="19.5" customHeight="1">
      <c r="C67" s="128"/>
      <c r="D67" s="120" t="s">
        <v>854</v>
      </c>
      <c r="E67" s="340">
        <v>50000</v>
      </c>
      <c r="F67" s="286">
        <v>10000</v>
      </c>
      <c r="G67" s="286">
        <v>25000</v>
      </c>
      <c r="H67" s="286">
        <v>35000</v>
      </c>
      <c r="I67" s="288">
        <v>50000</v>
      </c>
    </row>
    <row r="68" spans="3:9" ht="19.5" customHeight="1">
      <c r="C68" s="128"/>
      <c r="D68" s="120" t="s">
        <v>855</v>
      </c>
      <c r="E68" s="340">
        <v>50000</v>
      </c>
      <c r="F68" s="286">
        <v>12000</v>
      </c>
      <c r="G68" s="286">
        <v>25000</v>
      </c>
      <c r="H68" s="286">
        <v>35000</v>
      </c>
      <c r="I68" s="288">
        <v>50000</v>
      </c>
    </row>
    <row r="69" spans="3:9" ht="19.5" customHeight="1">
      <c r="C69" s="128"/>
      <c r="D69" s="120" t="s">
        <v>856</v>
      </c>
      <c r="E69" s="340">
        <v>100000</v>
      </c>
      <c r="F69" s="286">
        <v>25000</v>
      </c>
      <c r="G69" s="286">
        <v>50000</v>
      </c>
      <c r="H69" s="286">
        <v>75000</v>
      </c>
      <c r="I69" s="288">
        <v>100000</v>
      </c>
    </row>
    <row r="70" spans="3:9" ht="19.5" customHeight="1">
      <c r="C70" s="128"/>
      <c r="D70" s="120" t="s">
        <v>857</v>
      </c>
      <c r="E70" s="340">
        <v>200000</v>
      </c>
      <c r="F70" s="286">
        <v>50000</v>
      </c>
      <c r="G70" s="286">
        <v>100000</v>
      </c>
      <c r="H70" s="286">
        <v>150000</v>
      </c>
      <c r="I70" s="288">
        <v>200000</v>
      </c>
    </row>
    <row r="71" spans="3:9" ht="19.5" customHeight="1">
      <c r="C71" s="128"/>
      <c r="D71" s="120" t="s">
        <v>858</v>
      </c>
      <c r="E71" s="340">
        <v>150000</v>
      </c>
      <c r="F71" s="286">
        <v>20000</v>
      </c>
      <c r="G71" s="286">
        <v>50000</v>
      </c>
      <c r="H71" s="286">
        <v>75000</v>
      </c>
      <c r="I71" s="288">
        <v>100000</v>
      </c>
    </row>
    <row r="72" spans="3:9" ht="19.5" customHeight="1">
      <c r="C72" s="128"/>
      <c r="D72" s="120" t="s">
        <v>859</v>
      </c>
      <c r="E72" s="340">
        <v>100000</v>
      </c>
      <c r="F72" s="286">
        <v>25000</v>
      </c>
      <c r="G72" s="286">
        <v>50000</v>
      </c>
      <c r="H72" s="286">
        <v>75000</v>
      </c>
      <c r="I72" s="288">
        <v>100000</v>
      </c>
    </row>
    <row r="73" spans="3:9" ht="19.5" customHeight="1">
      <c r="C73" s="128"/>
      <c r="D73" s="120" t="s">
        <v>860</v>
      </c>
      <c r="E73" s="340">
        <v>500000</v>
      </c>
      <c r="F73" s="286">
        <v>250000</v>
      </c>
      <c r="G73" s="286">
        <v>250000</v>
      </c>
      <c r="H73" s="286">
        <v>250000</v>
      </c>
      <c r="I73" s="288">
        <v>500000</v>
      </c>
    </row>
    <row r="74" spans="3:9" ht="19.5" customHeight="1">
      <c r="C74" s="128"/>
      <c r="D74" s="120" t="s">
        <v>861</v>
      </c>
      <c r="E74" s="340">
        <v>500000</v>
      </c>
      <c r="F74" s="286">
        <v>50000</v>
      </c>
      <c r="G74" s="286">
        <v>150000</v>
      </c>
      <c r="H74" s="286">
        <v>200000</v>
      </c>
      <c r="I74" s="288">
        <v>330000</v>
      </c>
    </row>
    <row r="75" spans="3:9" ht="19.5" customHeight="1">
      <c r="C75" s="128"/>
      <c r="D75" s="120" t="s">
        <v>862</v>
      </c>
      <c r="E75" s="340">
        <v>1200000</v>
      </c>
      <c r="F75" s="286">
        <v>500000</v>
      </c>
      <c r="G75" s="286">
        <v>750000</v>
      </c>
      <c r="H75" s="286">
        <v>1000000</v>
      </c>
      <c r="I75" s="288">
        <v>1500000</v>
      </c>
    </row>
    <row r="76" spans="3:9" ht="19.5" customHeight="1">
      <c r="C76" s="128"/>
      <c r="D76" s="120" t="s">
        <v>863</v>
      </c>
      <c r="E76" s="340">
        <v>400000</v>
      </c>
      <c r="F76" s="286">
        <v>100000</v>
      </c>
      <c r="G76" s="286">
        <v>250000</v>
      </c>
      <c r="H76" s="286">
        <v>350000</v>
      </c>
      <c r="I76" s="288">
        <v>450000</v>
      </c>
    </row>
    <row r="77" spans="3:9" ht="19.5" customHeight="1">
      <c r="C77" s="128"/>
      <c r="D77" s="120" t="s">
        <v>864</v>
      </c>
      <c r="E77" s="340">
        <v>350000</v>
      </c>
      <c r="F77" s="286">
        <v>50000</v>
      </c>
      <c r="G77" s="286">
        <v>75000</v>
      </c>
      <c r="H77" s="286">
        <v>100000</v>
      </c>
      <c r="I77" s="288">
        <v>150000</v>
      </c>
    </row>
    <row r="78" spans="3:9" ht="19.5" customHeight="1">
      <c r="C78" s="128"/>
      <c r="D78" s="120" t="s">
        <v>865</v>
      </c>
      <c r="E78" s="340">
        <v>350000</v>
      </c>
      <c r="F78" s="286">
        <v>50000</v>
      </c>
      <c r="G78" s="286">
        <v>75000</v>
      </c>
      <c r="H78" s="286">
        <v>100000</v>
      </c>
      <c r="I78" s="288">
        <v>150000</v>
      </c>
    </row>
    <row r="79" spans="3:9" ht="19.5" customHeight="1">
      <c r="C79" s="128"/>
      <c r="D79" s="120" t="s">
        <v>866</v>
      </c>
      <c r="E79" s="340">
        <v>150000</v>
      </c>
      <c r="F79" s="286">
        <v>100000</v>
      </c>
      <c r="G79" s="286">
        <v>100000</v>
      </c>
      <c r="H79" s="286">
        <v>200000</v>
      </c>
      <c r="I79" s="288">
        <v>200000</v>
      </c>
    </row>
    <row r="80" spans="3:9" ht="19.5" customHeight="1">
      <c r="C80" s="128"/>
      <c r="D80" s="120" t="s">
        <v>867</v>
      </c>
      <c r="E80" s="340">
        <v>100000</v>
      </c>
      <c r="F80" s="286">
        <v>25000</v>
      </c>
      <c r="G80" s="286">
        <v>50000</v>
      </c>
      <c r="H80" s="286">
        <v>75000</v>
      </c>
      <c r="I80" s="288">
        <v>100000</v>
      </c>
    </row>
    <row r="81" spans="3:9" ht="19.5" customHeight="1">
      <c r="C81" s="128"/>
      <c r="D81" s="120" t="s">
        <v>868</v>
      </c>
      <c r="E81" s="340">
        <v>400000</v>
      </c>
      <c r="F81" s="286">
        <v>100000</v>
      </c>
      <c r="G81" s="286">
        <v>200000</v>
      </c>
      <c r="H81" s="286">
        <v>300000</v>
      </c>
      <c r="I81" s="288">
        <v>400000</v>
      </c>
    </row>
    <row r="82" spans="3:9" ht="19.5" customHeight="1">
      <c r="C82" s="128"/>
      <c r="D82" s="120" t="s">
        <v>869</v>
      </c>
      <c r="E82" s="340">
        <v>200000</v>
      </c>
      <c r="F82" s="286">
        <v>50000</v>
      </c>
      <c r="G82" s="286">
        <v>100000</v>
      </c>
      <c r="H82" s="286">
        <v>150000</v>
      </c>
      <c r="I82" s="288">
        <v>200000</v>
      </c>
    </row>
    <row r="83" spans="3:9" ht="19.5" customHeight="1">
      <c r="C83" s="128"/>
      <c r="D83" s="120" t="s">
        <v>870</v>
      </c>
      <c r="E83" s="340">
        <v>200000</v>
      </c>
      <c r="F83" s="286">
        <v>50000</v>
      </c>
      <c r="G83" s="286">
        <v>100000</v>
      </c>
      <c r="H83" s="286">
        <v>150000</v>
      </c>
      <c r="I83" s="288">
        <v>200000</v>
      </c>
    </row>
    <row r="84" spans="3:9" ht="19.5" customHeight="1">
      <c r="C84" s="128"/>
      <c r="D84" s="120" t="s">
        <v>871</v>
      </c>
      <c r="E84" s="340">
        <v>50000</v>
      </c>
      <c r="F84" s="286">
        <v>15000</v>
      </c>
      <c r="G84" s="286">
        <v>300000</v>
      </c>
      <c r="H84" s="286">
        <v>40000</v>
      </c>
      <c r="I84" s="288">
        <v>50000</v>
      </c>
    </row>
    <row r="85" spans="3:9" ht="19.5" customHeight="1">
      <c r="C85" s="128"/>
      <c r="D85" s="120" t="s">
        <v>872</v>
      </c>
      <c r="E85" s="340">
        <v>120000</v>
      </c>
      <c r="F85" s="286">
        <v>25000</v>
      </c>
      <c r="G85" s="286">
        <v>50000</v>
      </c>
      <c r="H85" s="286">
        <v>75000</v>
      </c>
      <c r="I85" s="288">
        <v>100000</v>
      </c>
    </row>
    <row r="86" spans="3:9" ht="19.5" customHeight="1">
      <c r="C86" s="128"/>
      <c r="D86" s="120" t="s">
        <v>873</v>
      </c>
      <c r="E86" s="340">
        <v>100000</v>
      </c>
      <c r="F86" s="286">
        <v>25000</v>
      </c>
      <c r="G86" s="286">
        <v>50000</v>
      </c>
      <c r="H86" s="286">
        <v>75000</v>
      </c>
      <c r="I86" s="288">
        <v>100000</v>
      </c>
    </row>
    <row r="87" spans="3:9" ht="19.5" customHeight="1">
      <c r="C87" s="128"/>
      <c r="D87" s="120" t="s">
        <v>874</v>
      </c>
      <c r="E87" s="340">
        <v>120000</v>
      </c>
      <c r="F87" s="286">
        <v>30000</v>
      </c>
      <c r="G87" s="286">
        <v>60000</v>
      </c>
      <c r="H87" s="286">
        <v>90000</v>
      </c>
      <c r="I87" s="288">
        <v>120000</v>
      </c>
    </row>
    <row r="88" spans="3:9" ht="19.5" customHeight="1">
      <c r="C88" s="128"/>
      <c r="D88" s="120" t="s">
        <v>875</v>
      </c>
      <c r="E88" s="340">
        <v>250000</v>
      </c>
      <c r="F88" s="286">
        <v>25000</v>
      </c>
      <c r="G88" s="286">
        <v>50000</v>
      </c>
      <c r="H88" s="286">
        <v>75000</v>
      </c>
      <c r="I88" s="288">
        <v>100000</v>
      </c>
    </row>
    <row r="89" spans="3:9" ht="19.5" customHeight="1">
      <c r="C89" s="128"/>
      <c r="D89" s="120" t="s">
        <v>876</v>
      </c>
      <c r="E89" s="340">
        <v>250000</v>
      </c>
      <c r="F89" s="286">
        <v>50000</v>
      </c>
      <c r="G89" s="286">
        <v>80000</v>
      </c>
      <c r="H89" s="286">
        <v>100000</v>
      </c>
      <c r="I89" s="288">
        <v>150000</v>
      </c>
    </row>
    <row r="90" spans="3:9" ht="19.5" customHeight="1">
      <c r="C90" s="128"/>
      <c r="D90" s="120" t="s">
        <v>877</v>
      </c>
      <c r="E90" s="340">
        <v>180000</v>
      </c>
      <c r="F90" s="286">
        <v>45000</v>
      </c>
      <c r="G90" s="286">
        <v>90000</v>
      </c>
      <c r="H90" s="286">
        <v>135000</v>
      </c>
      <c r="I90" s="288">
        <v>180000</v>
      </c>
    </row>
    <row r="91" spans="3:9" ht="19.5" customHeight="1">
      <c r="C91" s="128"/>
      <c r="D91" s="120" t="s">
        <v>878</v>
      </c>
      <c r="E91" s="340">
        <v>300000</v>
      </c>
      <c r="F91" s="286">
        <v>50000</v>
      </c>
      <c r="G91" s="286">
        <v>100000</v>
      </c>
      <c r="H91" s="286">
        <v>150000</v>
      </c>
      <c r="I91" s="288">
        <v>200000</v>
      </c>
    </row>
    <row r="92" spans="3:9" ht="19.5" customHeight="1">
      <c r="C92" s="128"/>
      <c r="D92" s="120" t="s">
        <v>879</v>
      </c>
      <c r="E92" s="340">
        <v>250000</v>
      </c>
      <c r="F92" s="286">
        <v>150000</v>
      </c>
      <c r="G92" s="286">
        <v>150000</v>
      </c>
      <c r="H92" s="286">
        <v>150000</v>
      </c>
      <c r="I92" s="288">
        <v>150000</v>
      </c>
    </row>
    <row r="93" spans="3:9" ht="19.5" customHeight="1">
      <c r="C93" s="128"/>
      <c r="D93" s="120" t="s">
        <v>880</v>
      </c>
      <c r="E93" s="340">
        <v>50000</v>
      </c>
      <c r="F93" s="286">
        <v>15000</v>
      </c>
      <c r="G93" s="286">
        <v>25000</v>
      </c>
      <c r="H93" s="286">
        <v>35000</v>
      </c>
      <c r="I93" s="288">
        <v>50000</v>
      </c>
    </row>
    <row r="94" spans="3:9" ht="19.5" customHeight="1">
      <c r="C94" s="219"/>
      <c r="D94" s="770" t="s">
        <v>881</v>
      </c>
      <c r="E94" s="341">
        <v>500000</v>
      </c>
      <c r="F94" s="325">
        <v>150000</v>
      </c>
      <c r="G94" s="325">
        <v>250000</v>
      </c>
      <c r="H94" s="325">
        <v>350000</v>
      </c>
      <c r="I94" s="342">
        <v>450000</v>
      </c>
    </row>
    <row r="95" spans="3:9" ht="19.5" customHeight="1">
      <c r="C95" s="219"/>
      <c r="D95" s="770" t="s">
        <v>882</v>
      </c>
      <c r="E95" s="341">
        <v>450000</v>
      </c>
      <c r="F95" s="325">
        <v>150000</v>
      </c>
      <c r="G95" s="325">
        <v>300000</v>
      </c>
      <c r="H95" s="325">
        <v>450000</v>
      </c>
      <c r="I95" s="342">
        <v>600000</v>
      </c>
    </row>
    <row r="96" spans="3:9" ht="19.5" customHeight="1">
      <c r="C96" s="219"/>
      <c r="D96" s="770" t="s">
        <v>883</v>
      </c>
      <c r="E96" s="341">
        <v>1500000</v>
      </c>
      <c r="F96" s="325">
        <v>250000</v>
      </c>
      <c r="G96" s="325">
        <v>500000</v>
      </c>
      <c r="H96" s="325">
        <v>750000</v>
      </c>
      <c r="I96" s="342">
        <v>1000000</v>
      </c>
    </row>
    <row r="97" spans="3:9" ht="19.5" customHeight="1">
      <c r="C97" s="219"/>
      <c r="D97" s="770" t="s">
        <v>884</v>
      </c>
      <c r="E97" s="341">
        <v>700000</v>
      </c>
      <c r="F97" s="325">
        <v>175000</v>
      </c>
      <c r="G97" s="325">
        <v>350000</v>
      </c>
      <c r="H97" s="325">
        <v>525000</v>
      </c>
      <c r="I97" s="342">
        <v>700000</v>
      </c>
    </row>
    <row r="98" spans="3:9" ht="19.5" customHeight="1">
      <c r="C98" s="219"/>
      <c r="D98" s="770" t="s">
        <v>885</v>
      </c>
      <c r="E98" s="341">
        <v>43000000</v>
      </c>
      <c r="F98" s="325">
        <v>10000000</v>
      </c>
      <c r="G98" s="325">
        <v>23000000</v>
      </c>
      <c r="H98" s="325">
        <v>36000000</v>
      </c>
      <c r="I98" s="342">
        <v>46000000</v>
      </c>
    </row>
    <row r="99" spans="3:9" ht="19.5" customHeight="1">
      <c r="C99" s="219"/>
      <c r="D99" s="770" t="s">
        <v>886</v>
      </c>
      <c r="E99" s="341">
        <v>300000</v>
      </c>
      <c r="F99" s="325">
        <v>75000</v>
      </c>
      <c r="G99" s="325">
        <v>150000</v>
      </c>
      <c r="H99" s="325">
        <v>200000</v>
      </c>
      <c r="I99" s="342">
        <v>300000</v>
      </c>
    </row>
    <row r="100" spans="3:9" ht="19.5" customHeight="1">
      <c r="C100" s="219"/>
      <c r="D100" s="770" t="s">
        <v>887</v>
      </c>
      <c r="E100" s="341">
        <v>750000</v>
      </c>
      <c r="F100" s="325">
        <v>200000</v>
      </c>
      <c r="G100" s="325">
        <v>400000</v>
      </c>
      <c r="H100" s="325">
        <v>600000</v>
      </c>
      <c r="I100" s="342">
        <v>800000</v>
      </c>
    </row>
    <row r="101" spans="3:9" ht="19.5" customHeight="1">
      <c r="C101" s="219"/>
      <c r="D101" s="770" t="s">
        <v>888</v>
      </c>
      <c r="E101" s="341">
        <v>700000</v>
      </c>
      <c r="F101" s="325">
        <v>175000</v>
      </c>
      <c r="G101" s="325">
        <v>350000</v>
      </c>
      <c r="H101" s="325">
        <v>525000</v>
      </c>
      <c r="I101" s="342">
        <v>700000</v>
      </c>
    </row>
    <row r="102" spans="3:9" ht="19.5" customHeight="1">
      <c r="C102" s="219"/>
      <c r="D102" s="770" t="s">
        <v>889</v>
      </c>
      <c r="E102" s="341">
        <v>15500000</v>
      </c>
      <c r="F102" s="325">
        <v>6000000</v>
      </c>
      <c r="G102" s="325">
        <v>12000000</v>
      </c>
      <c r="H102" s="325">
        <v>18000000</v>
      </c>
      <c r="I102" s="342">
        <v>23500000</v>
      </c>
    </row>
    <row r="103" spans="3:9" ht="19.5" customHeight="1">
      <c r="C103" s="219"/>
      <c r="D103" s="770" t="s">
        <v>891</v>
      </c>
      <c r="E103" s="341">
        <v>150000</v>
      </c>
      <c r="F103" s="325">
        <v>50000</v>
      </c>
      <c r="G103" s="325">
        <v>75000</v>
      </c>
      <c r="H103" s="325">
        <v>125000</v>
      </c>
      <c r="I103" s="342">
        <v>150000</v>
      </c>
    </row>
    <row r="104" spans="3:9" ht="19.5" customHeight="1" thickBot="1">
      <c r="C104" s="219"/>
      <c r="D104" s="770" t="s">
        <v>890</v>
      </c>
      <c r="E104" s="341">
        <v>600000</v>
      </c>
      <c r="F104" s="325">
        <v>150000</v>
      </c>
      <c r="G104" s="325">
        <v>150000</v>
      </c>
      <c r="H104" s="325">
        <v>150000</v>
      </c>
      <c r="I104" s="342">
        <v>600000</v>
      </c>
    </row>
    <row r="105" spans="3:9" ht="19.5" customHeight="1" thickBot="1">
      <c r="C105" s="479"/>
      <c r="D105" s="730" t="s">
        <v>611</v>
      </c>
      <c r="E105" s="481">
        <f>SUM(E57:E104)</f>
        <v>72460000</v>
      </c>
      <c r="F105" s="327">
        <f>SUM(F57:F104)</f>
        <v>19683000</v>
      </c>
      <c r="G105" s="327">
        <f>SUM(G57:G104)</f>
        <v>41707000</v>
      </c>
      <c r="H105" s="327">
        <f>SUM(H57:H104)</f>
        <v>63160000</v>
      </c>
      <c r="I105" s="328">
        <f>SUM(I57:I104)</f>
        <v>82450000</v>
      </c>
    </row>
    <row r="106" spans="3:9" ht="19.5" customHeight="1">
      <c r="C106" s="482"/>
      <c r="D106" s="771" t="s">
        <v>44</v>
      </c>
      <c r="E106" s="771"/>
      <c r="F106" s="772"/>
      <c r="G106" s="772"/>
      <c r="H106" s="772"/>
      <c r="I106" s="483"/>
    </row>
    <row r="107" spans="2:9" ht="19.5" customHeight="1">
      <c r="B107" s="212"/>
      <c r="C107" s="219" t="s">
        <v>80</v>
      </c>
      <c r="D107" s="773"/>
      <c r="E107" s="340"/>
      <c r="F107" s="286"/>
      <c r="G107" s="286"/>
      <c r="H107" s="286"/>
      <c r="I107" s="288"/>
    </row>
    <row r="108" spans="2:9" ht="19.5" customHeight="1">
      <c r="B108" s="212"/>
      <c r="C108" s="267" t="s">
        <v>83</v>
      </c>
      <c r="D108" s="773"/>
      <c r="E108" s="343"/>
      <c r="F108" s="286"/>
      <c r="G108" s="286"/>
      <c r="H108" s="344"/>
      <c r="I108" s="345"/>
    </row>
    <row r="109" spans="2:9" ht="19.5" customHeight="1" thickBot="1">
      <c r="B109" s="212"/>
      <c r="C109" s="267" t="s">
        <v>690</v>
      </c>
      <c r="D109" s="774"/>
      <c r="E109" s="346"/>
      <c r="F109" s="289"/>
      <c r="G109" s="347"/>
      <c r="H109" s="289"/>
      <c r="I109" s="290"/>
    </row>
    <row r="110" spans="2:9" ht="19.5" customHeight="1" thickBot="1">
      <c r="B110" s="212"/>
      <c r="C110" s="479"/>
      <c r="D110" s="775" t="s">
        <v>612</v>
      </c>
      <c r="E110" s="484"/>
      <c r="F110" s="352"/>
      <c r="G110" s="776"/>
      <c r="H110" s="328"/>
      <c r="I110" s="339"/>
    </row>
    <row r="111" spans="3:9" ht="19.5" customHeight="1" thickBot="1">
      <c r="C111" s="978" t="s">
        <v>694</v>
      </c>
      <c r="D111" s="979"/>
      <c r="E111" s="349">
        <f>SUM(E105+E55)</f>
        <v>122570000</v>
      </c>
      <c r="F111" s="350">
        <f>SUM(F105+F55)</f>
        <v>29288000</v>
      </c>
      <c r="G111" s="350">
        <f>SUM(G105+G55)</f>
        <v>63757000</v>
      </c>
      <c r="H111" s="351">
        <f>SUM(H105+H55)</f>
        <v>94410000</v>
      </c>
      <c r="I111" s="352">
        <f>SUM(I105+I55)</f>
        <v>134650000</v>
      </c>
    </row>
  </sheetData>
  <sheetProtection/>
  <mergeCells count="11">
    <mergeCell ref="G9:G10"/>
    <mergeCell ref="D56:I56"/>
    <mergeCell ref="C111:D111"/>
    <mergeCell ref="I9:I10"/>
    <mergeCell ref="H9:H10"/>
    <mergeCell ref="D11:I11"/>
    <mergeCell ref="C5:I5"/>
    <mergeCell ref="C9:C10"/>
    <mergeCell ref="D9:D10"/>
    <mergeCell ref="E9:E10"/>
    <mergeCell ref="F9:F10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scale="59" r:id="rId1"/>
  <rowBreaks count="1" manualBreakCount="1">
    <brk id="55" min="1" max="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3:IV77"/>
  <sheetViews>
    <sheetView showGridLines="0" view="pageBreakPreview" zoomScale="60" zoomScaleNormal="85" zoomScalePageLayoutView="0" workbookViewId="0" topLeftCell="A1">
      <selection activeCell="C80" sqref="C80"/>
    </sheetView>
  </sheetViews>
  <sheetFormatPr defaultColWidth="9.140625" defaultRowHeight="12.75"/>
  <cols>
    <col min="1" max="1" width="9.140625" style="736" customWidth="1"/>
    <col min="2" max="2" width="12.140625" style="736" customWidth="1"/>
    <col min="3" max="3" width="45.28125" style="736" customWidth="1"/>
    <col min="4" max="7" width="16.7109375" style="736" customWidth="1"/>
    <col min="8" max="8" width="41.7109375" style="736" customWidth="1"/>
    <col min="9" max="15" width="23.7109375" style="736" customWidth="1"/>
    <col min="16" max="16" width="3.00390625" style="736" customWidth="1"/>
    <col min="17" max="16384" width="9.140625" style="736" customWidth="1"/>
  </cols>
  <sheetData>
    <row r="3" spans="2:15" ht="20.25"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8" t="s">
        <v>707</v>
      </c>
    </row>
    <row r="4" spans="2:15" ht="15.75"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</row>
    <row r="5" spans="2:15" ht="15.75">
      <c r="B5" s="855" t="s">
        <v>764</v>
      </c>
      <c r="C5" s="855"/>
      <c r="D5" s="855"/>
      <c r="E5" s="855"/>
      <c r="F5" s="855"/>
      <c r="G5" s="855"/>
      <c r="H5" s="855"/>
      <c r="I5" s="855"/>
      <c r="J5" s="855"/>
      <c r="K5" s="855"/>
      <c r="L5" s="855"/>
      <c r="M5" s="855"/>
      <c r="N5" s="855"/>
      <c r="O5" s="855"/>
    </row>
    <row r="6" spans="2:15" ht="15" customHeight="1">
      <c r="B6" s="737"/>
      <c r="C6" s="14"/>
      <c r="D6" s="739"/>
      <c r="E6" s="739"/>
      <c r="F6" s="739"/>
      <c r="G6" s="739"/>
      <c r="H6" s="737"/>
      <c r="I6" s="737"/>
      <c r="J6" s="737"/>
      <c r="K6" s="737"/>
      <c r="L6" s="737"/>
      <c r="M6" s="737"/>
      <c r="N6" s="737"/>
      <c r="O6" s="737"/>
    </row>
    <row r="7" spans="2:15" ht="16.5" thickBot="1">
      <c r="B7" s="737"/>
      <c r="C7" s="737"/>
      <c r="D7" s="737"/>
      <c r="E7" s="737"/>
      <c r="F7" s="737"/>
      <c r="G7" s="737"/>
      <c r="H7" s="737"/>
      <c r="I7" s="737"/>
      <c r="J7" s="737"/>
      <c r="K7" s="737"/>
      <c r="L7" s="737"/>
      <c r="M7" s="737"/>
      <c r="N7" s="740"/>
      <c r="O7" s="741" t="s">
        <v>514</v>
      </c>
    </row>
    <row r="8" spans="2:15" ht="32.25" customHeight="1" thickBot="1">
      <c r="B8" s="1000" t="s">
        <v>2</v>
      </c>
      <c r="C8" s="987" t="s">
        <v>765</v>
      </c>
      <c r="D8" s="987" t="s">
        <v>85</v>
      </c>
      <c r="E8" s="987" t="s">
        <v>86</v>
      </c>
      <c r="F8" s="987" t="s">
        <v>87</v>
      </c>
      <c r="G8" s="987" t="s">
        <v>932</v>
      </c>
      <c r="H8" s="1002" t="s">
        <v>569</v>
      </c>
      <c r="I8" s="987" t="s">
        <v>570</v>
      </c>
      <c r="J8" s="1004" t="s">
        <v>945</v>
      </c>
      <c r="K8" s="1005"/>
      <c r="L8" s="1005"/>
      <c r="M8" s="1006"/>
      <c r="N8" s="987" t="s">
        <v>767</v>
      </c>
      <c r="O8" s="989" t="s">
        <v>933</v>
      </c>
    </row>
    <row r="9" spans="2:15" ht="62.25" customHeight="1" thickBot="1">
      <c r="B9" s="1001"/>
      <c r="C9" s="988"/>
      <c r="D9" s="988"/>
      <c r="E9" s="988"/>
      <c r="F9" s="988"/>
      <c r="G9" s="988"/>
      <c r="H9" s="1003"/>
      <c r="I9" s="988"/>
      <c r="J9" s="742" t="s">
        <v>908</v>
      </c>
      <c r="K9" s="742" t="s">
        <v>909</v>
      </c>
      <c r="L9" s="742" t="s">
        <v>910</v>
      </c>
      <c r="M9" s="742" t="s">
        <v>911</v>
      </c>
      <c r="N9" s="988"/>
      <c r="O9" s="990"/>
    </row>
    <row r="10" spans="2:15" ht="16.5" customHeight="1">
      <c r="B10" s="991">
        <v>1</v>
      </c>
      <c r="C10" s="994" t="s">
        <v>836</v>
      </c>
      <c r="D10" s="997">
        <v>2020</v>
      </c>
      <c r="E10" s="997">
        <v>2020</v>
      </c>
      <c r="F10" s="997">
        <v>10000</v>
      </c>
      <c r="G10" s="997">
        <v>10000</v>
      </c>
      <c r="H10" s="743" t="s">
        <v>81</v>
      </c>
      <c r="I10" s="744">
        <v>7500</v>
      </c>
      <c r="J10" s="353"/>
      <c r="K10" s="353"/>
      <c r="L10" s="353"/>
      <c r="M10" s="353">
        <v>7500</v>
      </c>
      <c r="N10" s="353"/>
      <c r="O10" s="745"/>
    </row>
    <row r="11" spans="2:15" ht="16.5" customHeight="1">
      <c r="B11" s="992"/>
      <c r="C11" s="995"/>
      <c r="D11" s="998"/>
      <c r="E11" s="998"/>
      <c r="F11" s="998"/>
      <c r="G11" s="998"/>
      <c r="H11" s="746" t="s">
        <v>82</v>
      </c>
      <c r="I11" s="747"/>
      <c r="J11" s="354"/>
      <c r="K11" s="354"/>
      <c r="L11" s="354"/>
      <c r="M11" s="354"/>
      <c r="N11" s="354"/>
      <c r="O11" s="748"/>
    </row>
    <row r="12" spans="2:15" ht="16.5" customHeight="1">
      <c r="B12" s="992"/>
      <c r="C12" s="995"/>
      <c r="D12" s="998"/>
      <c r="E12" s="998"/>
      <c r="F12" s="998"/>
      <c r="G12" s="998"/>
      <c r="H12" s="746" t="s">
        <v>708</v>
      </c>
      <c r="I12" s="747"/>
      <c r="J12" s="354"/>
      <c r="K12" s="354"/>
      <c r="L12" s="354"/>
      <c r="M12" s="354"/>
      <c r="N12" s="354"/>
      <c r="O12" s="748"/>
    </row>
    <row r="13" spans="2:15" ht="16.5" customHeight="1" thickBot="1">
      <c r="B13" s="992"/>
      <c r="C13" s="995"/>
      <c r="D13" s="998"/>
      <c r="E13" s="998"/>
      <c r="F13" s="998"/>
      <c r="G13" s="998"/>
      <c r="H13" s="749" t="s">
        <v>23</v>
      </c>
      <c r="I13" s="750"/>
      <c r="J13" s="355"/>
      <c r="K13" s="355"/>
      <c r="L13" s="355"/>
      <c r="M13" s="355"/>
      <c r="N13" s="355"/>
      <c r="O13" s="751"/>
    </row>
    <row r="14" spans="2:15" ht="16.5" customHeight="1" thickBot="1">
      <c r="B14" s="993"/>
      <c r="C14" s="996"/>
      <c r="D14" s="999"/>
      <c r="E14" s="999"/>
      <c r="F14" s="999"/>
      <c r="G14" s="999"/>
      <c r="H14" s="753" t="s">
        <v>568</v>
      </c>
      <c r="I14" s="754">
        <v>7500</v>
      </c>
      <c r="J14" s="357"/>
      <c r="K14" s="357"/>
      <c r="L14" s="357"/>
      <c r="M14" s="357">
        <v>7500</v>
      </c>
      <c r="N14" s="357"/>
      <c r="O14" s="755"/>
    </row>
    <row r="15" spans="2:15" ht="16.5" customHeight="1">
      <c r="B15" s="991">
        <v>2</v>
      </c>
      <c r="C15" s="994" t="s">
        <v>892</v>
      </c>
      <c r="D15" s="997">
        <v>2020</v>
      </c>
      <c r="E15" s="997">
        <v>2020</v>
      </c>
      <c r="F15" s="997">
        <v>1800</v>
      </c>
      <c r="G15" s="997">
        <v>1800</v>
      </c>
      <c r="H15" s="756" t="s">
        <v>81</v>
      </c>
      <c r="I15" s="757">
        <v>1500</v>
      </c>
      <c r="J15" s="356">
        <v>150</v>
      </c>
      <c r="K15" s="356">
        <v>500</v>
      </c>
      <c r="L15" s="356">
        <v>700</v>
      </c>
      <c r="M15" s="356">
        <v>1500</v>
      </c>
      <c r="N15" s="356"/>
      <c r="O15" s="758"/>
    </row>
    <row r="16" spans="2:15" ht="16.5" customHeight="1">
      <c r="B16" s="992"/>
      <c r="C16" s="995"/>
      <c r="D16" s="998"/>
      <c r="E16" s="998"/>
      <c r="F16" s="998"/>
      <c r="G16" s="998"/>
      <c r="H16" s="746" t="s">
        <v>82</v>
      </c>
      <c r="I16" s="747"/>
      <c r="J16" s="354"/>
      <c r="K16" s="354"/>
      <c r="L16" s="354"/>
      <c r="M16" s="354"/>
      <c r="N16" s="354"/>
      <c r="O16" s="748"/>
    </row>
    <row r="17" spans="2:15" ht="16.5" customHeight="1">
      <c r="B17" s="992"/>
      <c r="C17" s="995"/>
      <c r="D17" s="998"/>
      <c r="E17" s="998"/>
      <c r="F17" s="998"/>
      <c r="G17" s="998"/>
      <c r="H17" s="746" t="s">
        <v>708</v>
      </c>
      <c r="I17" s="747"/>
      <c r="J17" s="354"/>
      <c r="K17" s="354"/>
      <c r="L17" s="354"/>
      <c r="M17" s="354"/>
      <c r="N17" s="354"/>
      <c r="O17" s="748"/>
    </row>
    <row r="18" spans="2:15" ht="16.5" customHeight="1" thickBot="1">
      <c r="B18" s="992"/>
      <c r="C18" s="995"/>
      <c r="D18" s="998"/>
      <c r="E18" s="998"/>
      <c r="F18" s="998"/>
      <c r="G18" s="998"/>
      <c r="H18" s="749" t="s">
        <v>23</v>
      </c>
      <c r="I18" s="750"/>
      <c r="J18" s="355"/>
      <c r="K18" s="355"/>
      <c r="L18" s="355"/>
      <c r="M18" s="355"/>
      <c r="N18" s="355"/>
      <c r="O18" s="751"/>
    </row>
    <row r="19" spans="2:15" ht="16.5" customHeight="1" thickBot="1">
      <c r="B19" s="993"/>
      <c r="C19" s="996"/>
      <c r="D19" s="999"/>
      <c r="E19" s="999"/>
      <c r="F19" s="999"/>
      <c r="G19" s="999"/>
      <c r="H19" s="753" t="s">
        <v>568</v>
      </c>
      <c r="I19" s="750">
        <v>1500</v>
      </c>
      <c r="J19" s="355">
        <v>150</v>
      </c>
      <c r="K19" s="355">
        <v>500</v>
      </c>
      <c r="L19" s="357">
        <v>700</v>
      </c>
      <c r="M19" s="357">
        <v>1500</v>
      </c>
      <c r="N19" s="357"/>
      <c r="O19" s="755"/>
    </row>
    <row r="20" spans="2:15" ht="16.5" customHeight="1">
      <c r="B20" s="991">
        <v>3</v>
      </c>
      <c r="C20" s="994" t="s">
        <v>946</v>
      </c>
      <c r="D20" s="997">
        <v>2020</v>
      </c>
      <c r="E20" s="997">
        <v>2020</v>
      </c>
      <c r="F20" s="997">
        <v>806</v>
      </c>
      <c r="G20" s="997">
        <v>806</v>
      </c>
      <c r="H20" s="743" t="s">
        <v>81</v>
      </c>
      <c r="I20" s="744">
        <v>600</v>
      </c>
      <c r="J20" s="353">
        <v>100</v>
      </c>
      <c r="K20" s="353">
        <v>300</v>
      </c>
      <c r="L20" s="353">
        <v>450</v>
      </c>
      <c r="M20" s="353">
        <v>600</v>
      </c>
      <c r="N20" s="353"/>
      <c r="O20" s="745"/>
    </row>
    <row r="21" spans="2:15" ht="16.5" customHeight="1">
      <c r="B21" s="992"/>
      <c r="C21" s="995"/>
      <c r="D21" s="998"/>
      <c r="E21" s="998"/>
      <c r="F21" s="998"/>
      <c r="G21" s="998"/>
      <c r="H21" s="746" t="s">
        <v>82</v>
      </c>
      <c r="I21" s="747"/>
      <c r="J21" s="354"/>
      <c r="K21" s="354"/>
      <c r="L21" s="354"/>
      <c r="M21" s="354"/>
      <c r="N21" s="354"/>
      <c r="O21" s="748"/>
    </row>
    <row r="22" spans="2:15" ht="16.5" customHeight="1">
      <c r="B22" s="992"/>
      <c r="C22" s="995"/>
      <c r="D22" s="998"/>
      <c r="E22" s="998"/>
      <c r="F22" s="998"/>
      <c r="G22" s="998"/>
      <c r="H22" s="746" t="s">
        <v>708</v>
      </c>
      <c r="I22" s="747"/>
      <c r="J22" s="354"/>
      <c r="K22" s="354"/>
      <c r="L22" s="354"/>
      <c r="M22" s="354"/>
      <c r="N22" s="354"/>
      <c r="O22" s="748"/>
    </row>
    <row r="23" spans="2:15" ht="16.5" customHeight="1" thickBot="1">
      <c r="B23" s="992"/>
      <c r="C23" s="995"/>
      <c r="D23" s="998"/>
      <c r="E23" s="998"/>
      <c r="F23" s="998"/>
      <c r="G23" s="998"/>
      <c r="H23" s="759" t="s">
        <v>23</v>
      </c>
      <c r="I23" s="754"/>
      <c r="J23" s="357"/>
      <c r="K23" s="357"/>
      <c r="L23" s="357"/>
      <c r="M23" s="357"/>
      <c r="N23" s="357"/>
      <c r="O23" s="755"/>
    </row>
    <row r="24" spans="2:15" ht="16.5" customHeight="1" thickBot="1">
      <c r="B24" s="993"/>
      <c r="C24" s="996"/>
      <c r="D24" s="999"/>
      <c r="E24" s="999"/>
      <c r="F24" s="999"/>
      <c r="G24" s="999"/>
      <c r="H24" s="753" t="s">
        <v>568</v>
      </c>
      <c r="I24" s="750">
        <v>600</v>
      </c>
      <c r="J24" s="355">
        <v>100</v>
      </c>
      <c r="K24" s="355">
        <v>300</v>
      </c>
      <c r="L24" s="357">
        <v>450</v>
      </c>
      <c r="M24" s="357">
        <v>600</v>
      </c>
      <c r="N24" s="357"/>
      <c r="O24" s="755"/>
    </row>
    <row r="25" spans="2:15" ht="16.5" customHeight="1">
      <c r="B25" s="991">
        <v>4</v>
      </c>
      <c r="C25" s="994" t="s">
        <v>834</v>
      </c>
      <c r="D25" s="997">
        <v>2020</v>
      </c>
      <c r="E25" s="997">
        <v>2020</v>
      </c>
      <c r="F25" s="997">
        <v>580</v>
      </c>
      <c r="G25" s="997">
        <v>580</v>
      </c>
      <c r="H25" s="756" t="s">
        <v>81</v>
      </c>
      <c r="I25" s="757">
        <v>300</v>
      </c>
      <c r="J25" s="356">
        <v>300</v>
      </c>
      <c r="K25" s="356">
        <v>300</v>
      </c>
      <c r="L25" s="356">
        <v>300</v>
      </c>
      <c r="M25" s="356">
        <v>300</v>
      </c>
      <c r="N25" s="356"/>
      <c r="O25" s="758"/>
    </row>
    <row r="26" spans="2:15" ht="16.5" customHeight="1">
      <c r="B26" s="992"/>
      <c r="C26" s="995"/>
      <c r="D26" s="998"/>
      <c r="E26" s="998"/>
      <c r="F26" s="998"/>
      <c r="G26" s="998"/>
      <c r="H26" s="746" t="s">
        <v>82</v>
      </c>
      <c r="I26" s="747"/>
      <c r="J26" s="354"/>
      <c r="K26" s="354"/>
      <c r="L26" s="354"/>
      <c r="M26" s="354"/>
      <c r="N26" s="354"/>
      <c r="O26" s="748"/>
    </row>
    <row r="27" spans="2:15" ht="16.5" customHeight="1">
      <c r="B27" s="992"/>
      <c r="C27" s="995"/>
      <c r="D27" s="998"/>
      <c r="E27" s="998"/>
      <c r="F27" s="998"/>
      <c r="G27" s="998"/>
      <c r="H27" s="760" t="s">
        <v>708</v>
      </c>
      <c r="I27" s="761"/>
      <c r="J27" s="358"/>
      <c r="K27" s="358"/>
      <c r="L27" s="358"/>
      <c r="M27" s="358"/>
      <c r="N27" s="358"/>
      <c r="O27" s="762"/>
    </row>
    <row r="28" spans="2:15" ht="16.5" customHeight="1" thickBot="1">
      <c r="B28" s="992"/>
      <c r="C28" s="995"/>
      <c r="D28" s="998"/>
      <c r="E28" s="998"/>
      <c r="F28" s="998"/>
      <c r="G28" s="998"/>
      <c r="H28" s="749" t="s">
        <v>23</v>
      </c>
      <c r="I28" s="750"/>
      <c r="J28" s="355"/>
      <c r="K28" s="355"/>
      <c r="L28" s="355"/>
      <c r="M28" s="355"/>
      <c r="N28" s="355"/>
      <c r="O28" s="751"/>
    </row>
    <row r="29" spans="2:15" ht="16.5" customHeight="1" thickBot="1">
      <c r="B29" s="993"/>
      <c r="C29" s="996"/>
      <c r="D29" s="999"/>
      <c r="E29" s="999"/>
      <c r="F29" s="999"/>
      <c r="G29" s="999"/>
      <c r="H29" s="753" t="s">
        <v>568</v>
      </c>
      <c r="I29" s="750">
        <v>300</v>
      </c>
      <c r="J29" s="355">
        <v>300</v>
      </c>
      <c r="K29" s="355">
        <v>300</v>
      </c>
      <c r="L29" s="357">
        <v>300</v>
      </c>
      <c r="M29" s="357">
        <v>300</v>
      </c>
      <c r="N29" s="357"/>
      <c r="O29" s="755"/>
    </row>
    <row r="30" spans="1:15" ht="16.5" customHeight="1">
      <c r="A30" s="763"/>
      <c r="B30" s="991">
        <v>5</v>
      </c>
      <c r="C30" s="994" t="s">
        <v>896</v>
      </c>
      <c r="D30" s="997">
        <v>2020</v>
      </c>
      <c r="E30" s="997">
        <v>2020</v>
      </c>
      <c r="F30" s="997">
        <v>520</v>
      </c>
      <c r="G30" s="997">
        <v>520</v>
      </c>
      <c r="H30" s="743" t="s">
        <v>81</v>
      </c>
      <c r="I30" s="744">
        <v>300</v>
      </c>
      <c r="J30" s="353"/>
      <c r="K30" s="353">
        <v>100</v>
      </c>
      <c r="L30" s="353">
        <v>200</v>
      </c>
      <c r="M30" s="353">
        <v>300</v>
      </c>
      <c r="N30" s="353"/>
      <c r="O30" s="745"/>
    </row>
    <row r="31" spans="1:15" ht="16.5" customHeight="1">
      <c r="A31" s="763"/>
      <c r="B31" s="992"/>
      <c r="C31" s="995"/>
      <c r="D31" s="998"/>
      <c r="E31" s="998"/>
      <c r="F31" s="998"/>
      <c r="G31" s="998"/>
      <c r="H31" s="746" t="s">
        <v>82</v>
      </c>
      <c r="I31" s="747"/>
      <c r="J31" s="354"/>
      <c r="K31" s="354"/>
      <c r="L31" s="354"/>
      <c r="M31" s="354"/>
      <c r="N31" s="354"/>
      <c r="O31" s="748"/>
    </row>
    <row r="32" spans="1:15" ht="16.5" customHeight="1">
      <c r="A32" s="763"/>
      <c r="B32" s="992"/>
      <c r="C32" s="995"/>
      <c r="D32" s="998"/>
      <c r="E32" s="998"/>
      <c r="F32" s="998"/>
      <c r="G32" s="998"/>
      <c r="H32" s="746" t="s">
        <v>708</v>
      </c>
      <c r="I32" s="747"/>
      <c r="J32" s="354"/>
      <c r="K32" s="354"/>
      <c r="L32" s="486"/>
      <c r="M32" s="354"/>
      <c r="N32" s="486"/>
      <c r="O32" s="748"/>
    </row>
    <row r="33" spans="1:15" ht="16.5" customHeight="1" thickBot="1">
      <c r="A33" s="763"/>
      <c r="B33" s="992"/>
      <c r="C33" s="995"/>
      <c r="D33" s="998"/>
      <c r="E33" s="998"/>
      <c r="F33" s="998"/>
      <c r="G33" s="998"/>
      <c r="H33" s="764" t="s">
        <v>23</v>
      </c>
      <c r="I33" s="765"/>
      <c r="J33" s="355"/>
      <c r="K33" s="355"/>
      <c r="L33" s="355"/>
      <c r="M33" s="355"/>
      <c r="N33" s="487"/>
      <c r="O33" s="751"/>
    </row>
    <row r="34" spans="1:256" s="34" customFormat="1" ht="16.5" customHeight="1" thickBot="1">
      <c r="A34" s="763"/>
      <c r="B34" s="993"/>
      <c r="C34" s="996"/>
      <c r="D34" s="999"/>
      <c r="E34" s="999"/>
      <c r="F34" s="999"/>
      <c r="G34" s="999"/>
      <c r="H34" s="766" t="s">
        <v>568</v>
      </c>
      <c r="I34" s="750">
        <v>300</v>
      </c>
      <c r="J34" s="355"/>
      <c r="K34" s="355">
        <v>100</v>
      </c>
      <c r="L34" s="357">
        <v>200</v>
      </c>
      <c r="M34" s="357">
        <v>300</v>
      </c>
      <c r="N34" s="488"/>
      <c r="O34" s="767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  <c r="AD34" s="736"/>
      <c r="AE34" s="736"/>
      <c r="AF34" s="736"/>
      <c r="AG34" s="736"/>
      <c r="AH34" s="736"/>
      <c r="AI34" s="736"/>
      <c r="AJ34" s="736"/>
      <c r="AK34" s="736"/>
      <c r="AL34" s="736"/>
      <c r="AM34" s="736"/>
      <c r="AN34" s="736"/>
      <c r="AO34" s="736"/>
      <c r="AP34" s="736"/>
      <c r="AQ34" s="736"/>
      <c r="AR34" s="736"/>
      <c r="AS34" s="736"/>
      <c r="AT34" s="736"/>
      <c r="AU34" s="736"/>
      <c r="AV34" s="736"/>
      <c r="AW34" s="736"/>
      <c r="AX34" s="736"/>
      <c r="AY34" s="736"/>
      <c r="AZ34" s="736"/>
      <c r="BA34" s="736"/>
      <c r="BB34" s="736"/>
      <c r="BC34" s="736"/>
      <c r="BD34" s="736"/>
      <c r="BE34" s="736"/>
      <c r="BF34" s="736"/>
      <c r="BG34" s="736"/>
      <c r="BH34" s="736"/>
      <c r="BI34" s="736"/>
      <c r="BJ34" s="736"/>
      <c r="BK34" s="736"/>
      <c r="BL34" s="736"/>
      <c r="BM34" s="736"/>
      <c r="BN34" s="736"/>
      <c r="BO34" s="736"/>
      <c r="BP34" s="736"/>
      <c r="BQ34" s="736"/>
      <c r="BR34" s="736"/>
      <c r="BS34" s="736"/>
      <c r="BT34" s="736"/>
      <c r="BU34" s="736"/>
      <c r="BV34" s="736"/>
      <c r="BW34" s="736"/>
      <c r="BX34" s="736"/>
      <c r="BY34" s="736"/>
      <c r="BZ34" s="736"/>
      <c r="CA34" s="736"/>
      <c r="CB34" s="736"/>
      <c r="CC34" s="736"/>
      <c r="CD34" s="736"/>
      <c r="CE34" s="736"/>
      <c r="CF34" s="736"/>
      <c r="CG34" s="736"/>
      <c r="CH34" s="736"/>
      <c r="CI34" s="736"/>
      <c r="CJ34" s="736"/>
      <c r="CK34" s="736"/>
      <c r="CL34" s="736"/>
      <c r="CM34" s="736"/>
      <c r="CN34" s="736"/>
      <c r="CO34" s="736"/>
      <c r="CP34" s="736"/>
      <c r="CQ34" s="736"/>
      <c r="CR34" s="736"/>
      <c r="CS34" s="736"/>
      <c r="CT34" s="736"/>
      <c r="CU34" s="736"/>
      <c r="CV34" s="736"/>
      <c r="CW34" s="736"/>
      <c r="CX34" s="736"/>
      <c r="CY34" s="736"/>
      <c r="CZ34" s="736"/>
      <c r="DA34" s="736"/>
      <c r="DB34" s="736"/>
      <c r="DC34" s="736"/>
      <c r="DD34" s="736"/>
      <c r="DE34" s="736"/>
      <c r="DF34" s="736"/>
      <c r="DG34" s="736"/>
      <c r="DH34" s="736"/>
      <c r="DI34" s="736"/>
      <c r="DJ34" s="736"/>
      <c r="DK34" s="736"/>
      <c r="DL34" s="736"/>
      <c r="DM34" s="736"/>
      <c r="DN34" s="736"/>
      <c r="DO34" s="736"/>
      <c r="DP34" s="736"/>
      <c r="DQ34" s="736"/>
      <c r="DR34" s="736"/>
      <c r="DS34" s="736"/>
      <c r="DT34" s="736"/>
      <c r="DU34" s="736"/>
      <c r="DV34" s="736"/>
      <c r="DW34" s="736"/>
      <c r="DX34" s="736"/>
      <c r="DY34" s="736"/>
      <c r="DZ34" s="736"/>
      <c r="EA34" s="736"/>
      <c r="EB34" s="736"/>
      <c r="EC34" s="736"/>
      <c r="ED34" s="736"/>
      <c r="EE34" s="736"/>
      <c r="EF34" s="736"/>
      <c r="EG34" s="736"/>
      <c r="EH34" s="736"/>
      <c r="EI34" s="736"/>
      <c r="EJ34" s="736"/>
      <c r="EK34" s="736"/>
      <c r="EL34" s="736"/>
      <c r="EM34" s="736"/>
      <c r="EN34" s="736"/>
      <c r="EO34" s="736"/>
      <c r="EP34" s="736"/>
      <c r="EQ34" s="736"/>
      <c r="ER34" s="736"/>
      <c r="ES34" s="736"/>
      <c r="ET34" s="736"/>
      <c r="EU34" s="736"/>
      <c r="EV34" s="736"/>
      <c r="EW34" s="736"/>
      <c r="EX34" s="736"/>
      <c r="EY34" s="736"/>
      <c r="EZ34" s="736"/>
      <c r="FA34" s="736"/>
      <c r="FB34" s="736"/>
      <c r="FC34" s="736"/>
      <c r="FD34" s="736"/>
      <c r="FE34" s="736"/>
      <c r="FF34" s="736"/>
      <c r="FG34" s="736"/>
      <c r="FH34" s="736"/>
      <c r="FI34" s="736"/>
      <c r="FJ34" s="736"/>
      <c r="FK34" s="736"/>
      <c r="FL34" s="736"/>
      <c r="FM34" s="736"/>
      <c r="FN34" s="736"/>
      <c r="FO34" s="736"/>
      <c r="FP34" s="736"/>
      <c r="FQ34" s="736"/>
      <c r="FR34" s="736"/>
      <c r="FS34" s="736"/>
      <c r="FT34" s="736"/>
      <c r="FU34" s="736"/>
      <c r="FV34" s="736"/>
      <c r="FW34" s="736"/>
      <c r="FX34" s="736"/>
      <c r="FY34" s="736"/>
      <c r="FZ34" s="736"/>
      <c r="GA34" s="736"/>
      <c r="GB34" s="736"/>
      <c r="GC34" s="736"/>
      <c r="GD34" s="736"/>
      <c r="GE34" s="736"/>
      <c r="GF34" s="736"/>
      <c r="GG34" s="736"/>
      <c r="GH34" s="736"/>
      <c r="GI34" s="736"/>
      <c r="GJ34" s="736"/>
      <c r="GK34" s="736"/>
      <c r="GL34" s="736"/>
      <c r="GM34" s="736"/>
      <c r="GN34" s="736"/>
      <c r="GO34" s="736"/>
      <c r="GP34" s="736"/>
      <c r="GQ34" s="736"/>
      <c r="GR34" s="736"/>
      <c r="GS34" s="736"/>
      <c r="GT34" s="736"/>
      <c r="GU34" s="736"/>
      <c r="GV34" s="736"/>
      <c r="GW34" s="736"/>
      <c r="GX34" s="736"/>
      <c r="GY34" s="736"/>
      <c r="GZ34" s="736"/>
      <c r="HA34" s="736"/>
      <c r="HB34" s="736"/>
      <c r="HC34" s="736"/>
      <c r="HD34" s="736"/>
      <c r="HE34" s="736"/>
      <c r="HF34" s="736"/>
      <c r="HG34" s="736"/>
      <c r="HH34" s="736"/>
      <c r="HI34" s="736"/>
      <c r="HJ34" s="736"/>
      <c r="HK34" s="736"/>
      <c r="HL34" s="736"/>
      <c r="HM34" s="736"/>
      <c r="HN34" s="736"/>
      <c r="HO34" s="736"/>
      <c r="HP34" s="736"/>
      <c r="HQ34" s="736"/>
      <c r="HR34" s="736"/>
      <c r="HS34" s="736"/>
      <c r="HT34" s="736"/>
      <c r="HU34" s="736"/>
      <c r="HV34" s="736"/>
      <c r="HW34" s="736"/>
      <c r="HX34" s="736"/>
      <c r="HY34" s="736"/>
      <c r="HZ34" s="736"/>
      <c r="IA34" s="736"/>
      <c r="IB34" s="736"/>
      <c r="IC34" s="736"/>
      <c r="ID34" s="736"/>
      <c r="IE34" s="736"/>
      <c r="IF34" s="736"/>
      <c r="IG34" s="736"/>
      <c r="IH34" s="736"/>
      <c r="II34" s="736"/>
      <c r="IJ34" s="736"/>
      <c r="IK34" s="736"/>
      <c r="IL34" s="736"/>
      <c r="IM34" s="736"/>
      <c r="IN34" s="736"/>
      <c r="IO34" s="736"/>
      <c r="IP34" s="736"/>
      <c r="IQ34" s="736"/>
      <c r="IR34" s="736"/>
      <c r="IS34" s="736"/>
      <c r="IT34" s="736"/>
      <c r="IU34" s="736"/>
      <c r="IV34" s="736"/>
    </row>
    <row r="35" spans="1:15" ht="16.5" customHeight="1">
      <c r="A35" s="763"/>
      <c r="B35" s="991">
        <v>6</v>
      </c>
      <c r="C35" s="994" t="s">
        <v>894</v>
      </c>
      <c r="D35" s="997">
        <v>2020</v>
      </c>
      <c r="E35" s="997">
        <v>2020</v>
      </c>
      <c r="F35" s="997">
        <v>200</v>
      </c>
      <c r="G35" s="997">
        <v>200</v>
      </c>
      <c r="H35" s="743" t="s">
        <v>81</v>
      </c>
      <c r="I35" s="744">
        <v>300</v>
      </c>
      <c r="J35" s="353"/>
      <c r="K35" s="353">
        <v>100</v>
      </c>
      <c r="L35" s="353">
        <v>200</v>
      </c>
      <c r="M35" s="353">
        <v>300</v>
      </c>
      <c r="N35" s="353"/>
      <c r="O35" s="745"/>
    </row>
    <row r="36" spans="1:15" ht="16.5" customHeight="1">
      <c r="A36" s="763"/>
      <c r="B36" s="992"/>
      <c r="C36" s="995"/>
      <c r="D36" s="998"/>
      <c r="E36" s="998"/>
      <c r="F36" s="998"/>
      <c r="G36" s="998"/>
      <c r="H36" s="746" t="s">
        <v>82</v>
      </c>
      <c r="I36" s="747"/>
      <c r="J36" s="354"/>
      <c r="K36" s="354"/>
      <c r="L36" s="354"/>
      <c r="M36" s="354"/>
      <c r="N36" s="354"/>
      <c r="O36" s="748"/>
    </row>
    <row r="37" spans="1:15" ht="16.5" customHeight="1">
      <c r="A37" s="763"/>
      <c r="B37" s="992"/>
      <c r="C37" s="995"/>
      <c r="D37" s="998"/>
      <c r="E37" s="998"/>
      <c r="F37" s="998"/>
      <c r="G37" s="998"/>
      <c r="H37" s="746" t="s">
        <v>708</v>
      </c>
      <c r="I37" s="747"/>
      <c r="J37" s="354"/>
      <c r="K37" s="354"/>
      <c r="L37" s="486"/>
      <c r="M37" s="354"/>
      <c r="N37" s="486"/>
      <c r="O37" s="748"/>
    </row>
    <row r="38" spans="1:15" ht="16.5" customHeight="1" thickBot="1">
      <c r="A38" s="763"/>
      <c r="B38" s="992"/>
      <c r="C38" s="995"/>
      <c r="D38" s="998"/>
      <c r="E38" s="998"/>
      <c r="F38" s="998"/>
      <c r="G38" s="998"/>
      <c r="H38" s="764" t="s">
        <v>23</v>
      </c>
      <c r="I38" s="765"/>
      <c r="J38" s="355"/>
      <c r="K38" s="355"/>
      <c r="L38" s="355"/>
      <c r="M38" s="355"/>
      <c r="N38" s="487"/>
      <c r="O38" s="751"/>
    </row>
    <row r="39" spans="1:256" s="34" customFormat="1" ht="16.5" customHeight="1" thickBot="1">
      <c r="A39" s="763"/>
      <c r="B39" s="993"/>
      <c r="C39" s="996"/>
      <c r="D39" s="999"/>
      <c r="E39" s="999"/>
      <c r="F39" s="999"/>
      <c r="G39" s="999"/>
      <c r="H39" s="766" t="s">
        <v>568</v>
      </c>
      <c r="I39" s="750">
        <v>300</v>
      </c>
      <c r="J39" s="355"/>
      <c r="K39" s="355">
        <v>100</v>
      </c>
      <c r="L39" s="357">
        <v>200</v>
      </c>
      <c r="M39" s="357">
        <v>300</v>
      </c>
      <c r="N39" s="488"/>
      <c r="O39" s="767"/>
      <c r="P39" s="736"/>
      <c r="Q39" s="736"/>
      <c r="R39" s="736"/>
      <c r="S39" s="736"/>
      <c r="T39" s="736"/>
      <c r="U39" s="736"/>
      <c r="V39" s="736"/>
      <c r="W39" s="736"/>
      <c r="X39" s="736"/>
      <c r="Y39" s="736"/>
      <c r="Z39" s="736"/>
      <c r="AA39" s="736"/>
      <c r="AB39" s="736"/>
      <c r="AC39" s="736"/>
      <c r="AD39" s="736"/>
      <c r="AE39" s="736"/>
      <c r="AF39" s="736"/>
      <c r="AG39" s="736"/>
      <c r="AH39" s="736"/>
      <c r="AI39" s="736"/>
      <c r="AJ39" s="736"/>
      <c r="AK39" s="736"/>
      <c r="AL39" s="736"/>
      <c r="AM39" s="736"/>
      <c r="AN39" s="736"/>
      <c r="AO39" s="736"/>
      <c r="AP39" s="736"/>
      <c r="AQ39" s="736"/>
      <c r="AR39" s="736"/>
      <c r="AS39" s="736"/>
      <c r="AT39" s="736"/>
      <c r="AU39" s="736"/>
      <c r="AV39" s="736"/>
      <c r="AW39" s="736"/>
      <c r="AX39" s="736"/>
      <c r="AY39" s="736"/>
      <c r="AZ39" s="736"/>
      <c r="BA39" s="736"/>
      <c r="BB39" s="736"/>
      <c r="BC39" s="736"/>
      <c r="BD39" s="736"/>
      <c r="BE39" s="736"/>
      <c r="BF39" s="736"/>
      <c r="BG39" s="736"/>
      <c r="BH39" s="736"/>
      <c r="BI39" s="736"/>
      <c r="BJ39" s="736"/>
      <c r="BK39" s="736"/>
      <c r="BL39" s="736"/>
      <c r="BM39" s="736"/>
      <c r="BN39" s="736"/>
      <c r="BO39" s="736"/>
      <c r="BP39" s="736"/>
      <c r="BQ39" s="736"/>
      <c r="BR39" s="736"/>
      <c r="BS39" s="736"/>
      <c r="BT39" s="736"/>
      <c r="BU39" s="736"/>
      <c r="BV39" s="736"/>
      <c r="BW39" s="736"/>
      <c r="BX39" s="736"/>
      <c r="BY39" s="736"/>
      <c r="BZ39" s="736"/>
      <c r="CA39" s="736"/>
      <c r="CB39" s="736"/>
      <c r="CC39" s="736"/>
      <c r="CD39" s="736"/>
      <c r="CE39" s="736"/>
      <c r="CF39" s="736"/>
      <c r="CG39" s="736"/>
      <c r="CH39" s="736"/>
      <c r="CI39" s="736"/>
      <c r="CJ39" s="736"/>
      <c r="CK39" s="736"/>
      <c r="CL39" s="736"/>
      <c r="CM39" s="736"/>
      <c r="CN39" s="736"/>
      <c r="CO39" s="736"/>
      <c r="CP39" s="736"/>
      <c r="CQ39" s="736"/>
      <c r="CR39" s="736"/>
      <c r="CS39" s="736"/>
      <c r="CT39" s="736"/>
      <c r="CU39" s="736"/>
      <c r="CV39" s="736"/>
      <c r="CW39" s="736"/>
      <c r="CX39" s="736"/>
      <c r="CY39" s="736"/>
      <c r="CZ39" s="736"/>
      <c r="DA39" s="736"/>
      <c r="DB39" s="736"/>
      <c r="DC39" s="736"/>
      <c r="DD39" s="736"/>
      <c r="DE39" s="736"/>
      <c r="DF39" s="736"/>
      <c r="DG39" s="736"/>
      <c r="DH39" s="736"/>
      <c r="DI39" s="736"/>
      <c r="DJ39" s="736"/>
      <c r="DK39" s="736"/>
      <c r="DL39" s="736"/>
      <c r="DM39" s="736"/>
      <c r="DN39" s="736"/>
      <c r="DO39" s="736"/>
      <c r="DP39" s="736"/>
      <c r="DQ39" s="736"/>
      <c r="DR39" s="736"/>
      <c r="DS39" s="736"/>
      <c r="DT39" s="736"/>
      <c r="DU39" s="736"/>
      <c r="DV39" s="736"/>
      <c r="DW39" s="736"/>
      <c r="DX39" s="736"/>
      <c r="DY39" s="736"/>
      <c r="DZ39" s="736"/>
      <c r="EA39" s="736"/>
      <c r="EB39" s="736"/>
      <c r="EC39" s="736"/>
      <c r="ED39" s="736"/>
      <c r="EE39" s="736"/>
      <c r="EF39" s="736"/>
      <c r="EG39" s="736"/>
      <c r="EH39" s="736"/>
      <c r="EI39" s="736"/>
      <c r="EJ39" s="736"/>
      <c r="EK39" s="736"/>
      <c r="EL39" s="736"/>
      <c r="EM39" s="736"/>
      <c r="EN39" s="736"/>
      <c r="EO39" s="736"/>
      <c r="EP39" s="736"/>
      <c r="EQ39" s="736"/>
      <c r="ER39" s="736"/>
      <c r="ES39" s="736"/>
      <c r="ET39" s="736"/>
      <c r="EU39" s="736"/>
      <c r="EV39" s="736"/>
      <c r="EW39" s="736"/>
      <c r="EX39" s="736"/>
      <c r="EY39" s="736"/>
      <c r="EZ39" s="736"/>
      <c r="FA39" s="736"/>
      <c r="FB39" s="736"/>
      <c r="FC39" s="736"/>
      <c r="FD39" s="736"/>
      <c r="FE39" s="736"/>
      <c r="FF39" s="736"/>
      <c r="FG39" s="736"/>
      <c r="FH39" s="736"/>
      <c r="FI39" s="736"/>
      <c r="FJ39" s="736"/>
      <c r="FK39" s="736"/>
      <c r="FL39" s="736"/>
      <c r="FM39" s="736"/>
      <c r="FN39" s="736"/>
      <c r="FO39" s="736"/>
      <c r="FP39" s="736"/>
      <c r="FQ39" s="736"/>
      <c r="FR39" s="736"/>
      <c r="FS39" s="736"/>
      <c r="FT39" s="736"/>
      <c r="FU39" s="736"/>
      <c r="FV39" s="736"/>
      <c r="FW39" s="736"/>
      <c r="FX39" s="736"/>
      <c r="FY39" s="736"/>
      <c r="FZ39" s="736"/>
      <c r="GA39" s="736"/>
      <c r="GB39" s="736"/>
      <c r="GC39" s="736"/>
      <c r="GD39" s="736"/>
      <c r="GE39" s="736"/>
      <c r="GF39" s="736"/>
      <c r="GG39" s="736"/>
      <c r="GH39" s="736"/>
      <c r="GI39" s="736"/>
      <c r="GJ39" s="736"/>
      <c r="GK39" s="736"/>
      <c r="GL39" s="736"/>
      <c r="GM39" s="736"/>
      <c r="GN39" s="736"/>
      <c r="GO39" s="736"/>
      <c r="GP39" s="736"/>
      <c r="GQ39" s="736"/>
      <c r="GR39" s="736"/>
      <c r="GS39" s="736"/>
      <c r="GT39" s="736"/>
      <c r="GU39" s="736"/>
      <c r="GV39" s="736"/>
      <c r="GW39" s="736"/>
      <c r="GX39" s="736"/>
      <c r="GY39" s="736"/>
      <c r="GZ39" s="736"/>
      <c r="HA39" s="736"/>
      <c r="HB39" s="736"/>
      <c r="HC39" s="736"/>
      <c r="HD39" s="736"/>
      <c r="HE39" s="736"/>
      <c r="HF39" s="736"/>
      <c r="HG39" s="736"/>
      <c r="HH39" s="736"/>
      <c r="HI39" s="736"/>
      <c r="HJ39" s="736"/>
      <c r="HK39" s="736"/>
      <c r="HL39" s="736"/>
      <c r="HM39" s="736"/>
      <c r="HN39" s="736"/>
      <c r="HO39" s="736"/>
      <c r="HP39" s="736"/>
      <c r="HQ39" s="736"/>
      <c r="HR39" s="736"/>
      <c r="HS39" s="736"/>
      <c r="HT39" s="736"/>
      <c r="HU39" s="736"/>
      <c r="HV39" s="736"/>
      <c r="HW39" s="736"/>
      <c r="HX39" s="736"/>
      <c r="HY39" s="736"/>
      <c r="HZ39" s="736"/>
      <c r="IA39" s="736"/>
      <c r="IB39" s="736"/>
      <c r="IC39" s="736"/>
      <c r="ID39" s="736"/>
      <c r="IE39" s="736"/>
      <c r="IF39" s="736"/>
      <c r="IG39" s="736"/>
      <c r="IH39" s="736"/>
      <c r="II39" s="736"/>
      <c r="IJ39" s="736"/>
      <c r="IK39" s="736"/>
      <c r="IL39" s="736"/>
      <c r="IM39" s="736"/>
      <c r="IN39" s="736"/>
      <c r="IO39" s="736"/>
      <c r="IP39" s="736"/>
      <c r="IQ39" s="736"/>
      <c r="IR39" s="736"/>
      <c r="IS39" s="736"/>
      <c r="IT39" s="736"/>
      <c r="IU39" s="736"/>
      <c r="IV39" s="736"/>
    </row>
    <row r="40" spans="2:15" ht="16.5" customHeight="1">
      <c r="B40" s="991">
        <v>7</v>
      </c>
      <c r="C40" s="994" t="s">
        <v>23</v>
      </c>
      <c r="D40" s="997">
        <v>2020</v>
      </c>
      <c r="E40" s="997">
        <v>2020</v>
      </c>
      <c r="F40" s="997">
        <v>2000</v>
      </c>
      <c r="G40" s="997">
        <v>2000</v>
      </c>
      <c r="H40" s="743" t="s">
        <v>81</v>
      </c>
      <c r="I40" s="744">
        <v>1700</v>
      </c>
      <c r="J40" s="353">
        <v>250</v>
      </c>
      <c r="K40" s="353">
        <v>500</v>
      </c>
      <c r="L40" s="353">
        <v>1000</v>
      </c>
      <c r="M40" s="353">
        <v>1700</v>
      </c>
      <c r="N40" s="353"/>
      <c r="O40" s="745"/>
    </row>
    <row r="41" spans="2:15" ht="16.5" customHeight="1">
      <c r="B41" s="992"/>
      <c r="C41" s="995"/>
      <c r="D41" s="998"/>
      <c r="E41" s="998"/>
      <c r="F41" s="998"/>
      <c r="G41" s="998"/>
      <c r="H41" s="746" t="s">
        <v>82</v>
      </c>
      <c r="I41" s="747"/>
      <c r="J41" s="354"/>
      <c r="K41" s="354"/>
      <c r="L41" s="354"/>
      <c r="M41" s="354"/>
      <c r="N41" s="354"/>
      <c r="O41" s="748"/>
    </row>
    <row r="42" spans="2:15" ht="16.5" customHeight="1">
      <c r="B42" s="992"/>
      <c r="C42" s="995"/>
      <c r="D42" s="998"/>
      <c r="E42" s="998"/>
      <c r="F42" s="998"/>
      <c r="G42" s="998"/>
      <c r="H42" s="746" t="s">
        <v>708</v>
      </c>
      <c r="I42" s="747"/>
      <c r="J42" s="354"/>
      <c r="K42" s="354"/>
      <c r="L42" s="354"/>
      <c r="M42" s="354"/>
      <c r="N42" s="354"/>
      <c r="O42" s="748"/>
    </row>
    <row r="43" spans="2:15" ht="16.5" customHeight="1" thickBot="1">
      <c r="B43" s="992"/>
      <c r="C43" s="995"/>
      <c r="D43" s="998"/>
      <c r="E43" s="998"/>
      <c r="F43" s="998"/>
      <c r="G43" s="998"/>
      <c r="H43" s="749" t="s">
        <v>23</v>
      </c>
      <c r="I43" s="750"/>
      <c r="J43" s="355"/>
      <c r="K43" s="355"/>
      <c r="L43" s="355"/>
      <c r="M43" s="355"/>
      <c r="N43" s="355"/>
      <c r="O43" s="751"/>
    </row>
    <row r="44" spans="2:15" ht="16.5" customHeight="1" thickBot="1">
      <c r="B44" s="993"/>
      <c r="C44" s="996"/>
      <c r="D44" s="999"/>
      <c r="E44" s="999"/>
      <c r="F44" s="999"/>
      <c r="G44" s="999"/>
      <c r="H44" s="753" t="s">
        <v>568</v>
      </c>
      <c r="I44" s="754">
        <v>1700</v>
      </c>
      <c r="J44" s="357">
        <v>250</v>
      </c>
      <c r="K44" s="357">
        <v>500</v>
      </c>
      <c r="L44" s="357">
        <v>1000</v>
      </c>
      <c r="M44" s="357">
        <v>1700</v>
      </c>
      <c r="N44" s="357"/>
      <c r="O44" s="755"/>
    </row>
    <row r="45" spans="2:15" ht="16.5" customHeight="1">
      <c r="B45" s="991">
        <v>8</v>
      </c>
      <c r="C45" s="994" t="s">
        <v>947</v>
      </c>
      <c r="D45" s="997"/>
      <c r="E45" s="997"/>
      <c r="F45" s="997"/>
      <c r="G45" s="997"/>
      <c r="H45" s="756" t="s">
        <v>81</v>
      </c>
      <c r="I45" s="757">
        <v>600</v>
      </c>
      <c r="J45" s="356"/>
      <c r="K45" s="356">
        <v>600</v>
      </c>
      <c r="L45" s="356">
        <v>600</v>
      </c>
      <c r="M45" s="356">
        <v>600</v>
      </c>
      <c r="N45" s="356"/>
      <c r="O45" s="758"/>
    </row>
    <row r="46" spans="2:15" ht="16.5" customHeight="1">
      <c r="B46" s="992"/>
      <c r="C46" s="995"/>
      <c r="D46" s="998"/>
      <c r="E46" s="998"/>
      <c r="F46" s="998"/>
      <c r="G46" s="998"/>
      <c r="H46" s="746" t="s">
        <v>82</v>
      </c>
      <c r="I46" s="747"/>
      <c r="J46" s="354"/>
      <c r="K46" s="354"/>
      <c r="L46" s="354"/>
      <c r="M46" s="354"/>
      <c r="N46" s="354"/>
      <c r="O46" s="748"/>
    </row>
    <row r="47" spans="2:15" ht="16.5" customHeight="1">
      <c r="B47" s="992"/>
      <c r="C47" s="995"/>
      <c r="D47" s="998"/>
      <c r="E47" s="998"/>
      <c r="F47" s="998"/>
      <c r="G47" s="998"/>
      <c r="H47" s="746" t="s">
        <v>708</v>
      </c>
      <c r="I47" s="747"/>
      <c r="J47" s="354"/>
      <c r="K47" s="354"/>
      <c r="L47" s="354"/>
      <c r="M47" s="354"/>
      <c r="N47" s="354"/>
      <c r="O47" s="748"/>
    </row>
    <row r="48" spans="2:15" ht="16.5" customHeight="1" thickBot="1">
      <c r="B48" s="992"/>
      <c r="C48" s="995"/>
      <c r="D48" s="998"/>
      <c r="E48" s="998"/>
      <c r="F48" s="998"/>
      <c r="G48" s="998"/>
      <c r="H48" s="749" t="s">
        <v>23</v>
      </c>
      <c r="I48" s="750"/>
      <c r="J48" s="355"/>
      <c r="K48" s="355"/>
      <c r="L48" s="355"/>
      <c r="M48" s="355"/>
      <c r="N48" s="355"/>
      <c r="O48" s="751"/>
    </row>
    <row r="49" spans="2:15" ht="16.5" customHeight="1" thickBot="1">
      <c r="B49" s="993"/>
      <c r="C49" s="996"/>
      <c r="D49" s="999"/>
      <c r="E49" s="999"/>
      <c r="F49" s="999"/>
      <c r="G49" s="999"/>
      <c r="H49" s="753" t="s">
        <v>568</v>
      </c>
      <c r="I49" s="750">
        <v>600</v>
      </c>
      <c r="J49" s="355"/>
      <c r="K49" s="355">
        <v>600</v>
      </c>
      <c r="L49" s="357">
        <v>600</v>
      </c>
      <c r="M49" s="357">
        <v>600</v>
      </c>
      <c r="N49" s="357"/>
      <c r="O49" s="755"/>
    </row>
    <row r="50" spans="2:15" ht="16.5" customHeight="1">
      <c r="B50" s="991">
        <v>9</v>
      </c>
      <c r="C50" s="994" t="s">
        <v>948</v>
      </c>
      <c r="D50" s="997"/>
      <c r="E50" s="997"/>
      <c r="F50" s="997"/>
      <c r="G50" s="997"/>
      <c r="H50" s="743" t="s">
        <v>81</v>
      </c>
      <c r="I50" s="744">
        <v>4500</v>
      </c>
      <c r="J50" s="353"/>
      <c r="K50" s="353"/>
      <c r="L50" s="353"/>
      <c r="M50" s="353">
        <v>4500</v>
      </c>
      <c r="N50" s="353"/>
      <c r="O50" s="745"/>
    </row>
    <row r="51" spans="2:15" ht="16.5" customHeight="1">
      <c r="B51" s="992"/>
      <c r="C51" s="995"/>
      <c r="D51" s="998"/>
      <c r="E51" s="998"/>
      <c r="F51" s="998"/>
      <c r="G51" s="998"/>
      <c r="H51" s="746" t="s">
        <v>82</v>
      </c>
      <c r="I51" s="747"/>
      <c r="J51" s="354"/>
      <c r="K51" s="354"/>
      <c r="L51" s="354"/>
      <c r="M51" s="354"/>
      <c r="N51" s="354"/>
      <c r="O51" s="748"/>
    </row>
    <row r="52" spans="2:15" ht="16.5" customHeight="1">
      <c r="B52" s="992"/>
      <c r="C52" s="995"/>
      <c r="D52" s="998"/>
      <c r="E52" s="998"/>
      <c r="F52" s="998"/>
      <c r="G52" s="998"/>
      <c r="H52" s="746" t="s">
        <v>708</v>
      </c>
      <c r="I52" s="747"/>
      <c r="J52" s="354"/>
      <c r="K52" s="354"/>
      <c r="L52" s="354"/>
      <c r="M52" s="354"/>
      <c r="N52" s="354"/>
      <c r="O52" s="748"/>
    </row>
    <row r="53" spans="2:15" ht="16.5" customHeight="1" thickBot="1">
      <c r="B53" s="992"/>
      <c r="C53" s="995"/>
      <c r="D53" s="998"/>
      <c r="E53" s="998"/>
      <c r="F53" s="998"/>
      <c r="G53" s="998"/>
      <c r="H53" s="759" t="s">
        <v>23</v>
      </c>
      <c r="I53" s="754"/>
      <c r="J53" s="357"/>
      <c r="K53" s="357"/>
      <c r="L53" s="357"/>
      <c r="M53" s="357"/>
      <c r="N53" s="357"/>
      <c r="O53" s="755"/>
    </row>
    <row r="54" spans="2:15" ht="16.5" customHeight="1" thickBot="1">
      <c r="B54" s="993"/>
      <c r="C54" s="996"/>
      <c r="D54" s="999"/>
      <c r="E54" s="999"/>
      <c r="F54" s="999"/>
      <c r="G54" s="999"/>
      <c r="H54" s="753" t="s">
        <v>568</v>
      </c>
      <c r="I54" s="750">
        <v>4500</v>
      </c>
      <c r="J54" s="355"/>
      <c r="K54" s="355"/>
      <c r="L54" s="357"/>
      <c r="M54" s="357">
        <v>4500</v>
      </c>
      <c r="N54" s="357"/>
      <c r="O54" s="755"/>
    </row>
    <row r="55" spans="2:15" ht="16.5" customHeight="1">
      <c r="B55" s="991">
        <v>10</v>
      </c>
      <c r="C55" s="994" t="s">
        <v>949</v>
      </c>
      <c r="D55" s="997"/>
      <c r="E55" s="997"/>
      <c r="F55" s="997"/>
      <c r="G55" s="997"/>
      <c r="H55" s="756" t="s">
        <v>81</v>
      </c>
      <c r="I55" s="757">
        <v>3700</v>
      </c>
      <c r="J55" s="356"/>
      <c r="K55" s="356"/>
      <c r="L55" s="356">
        <v>3700</v>
      </c>
      <c r="M55" s="356">
        <v>3700</v>
      </c>
      <c r="N55" s="356"/>
      <c r="O55" s="758"/>
    </row>
    <row r="56" spans="2:15" ht="16.5" customHeight="1">
      <c r="B56" s="992"/>
      <c r="C56" s="995"/>
      <c r="D56" s="998"/>
      <c r="E56" s="998"/>
      <c r="F56" s="998"/>
      <c r="G56" s="998"/>
      <c r="H56" s="746" t="s">
        <v>82</v>
      </c>
      <c r="I56" s="747"/>
      <c r="J56" s="354"/>
      <c r="K56" s="354"/>
      <c r="L56" s="354"/>
      <c r="M56" s="354"/>
      <c r="N56" s="354"/>
      <c r="O56" s="748"/>
    </row>
    <row r="57" spans="2:15" ht="16.5" customHeight="1">
      <c r="B57" s="992"/>
      <c r="C57" s="995"/>
      <c r="D57" s="998"/>
      <c r="E57" s="998"/>
      <c r="F57" s="998"/>
      <c r="G57" s="998"/>
      <c r="H57" s="760" t="s">
        <v>708</v>
      </c>
      <c r="I57" s="761"/>
      <c r="J57" s="358"/>
      <c r="K57" s="358"/>
      <c r="L57" s="358"/>
      <c r="M57" s="358"/>
      <c r="N57" s="358"/>
      <c r="O57" s="762"/>
    </row>
    <row r="58" spans="2:15" ht="16.5" customHeight="1" thickBot="1">
      <c r="B58" s="992"/>
      <c r="C58" s="995"/>
      <c r="D58" s="998"/>
      <c r="E58" s="998"/>
      <c r="F58" s="998"/>
      <c r="G58" s="998"/>
      <c r="H58" s="749" t="s">
        <v>23</v>
      </c>
      <c r="I58" s="750"/>
      <c r="J58" s="355"/>
      <c r="K58" s="355"/>
      <c r="L58" s="355"/>
      <c r="M58" s="355"/>
      <c r="N58" s="355"/>
      <c r="O58" s="751"/>
    </row>
    <row r="59" spans="2:15" ht="16.5" customHeight="1" thickBot="1">
      <c r="B59" s="993"/>
      <c r="C59" s="996"/>
      <c r="D59" s="999"/>
      <c r="E59" s="999"/>
      <c r="F59" s="999"/>
      <c r="G59" s="999"/>
      <c r="H59" s="753" t="s">
        <v>568</v>
      </c>
      <c r="I59" s="750">
        <v>3700</v>
      </c>
      <c r="J59" s="355"/>
      <c r="K59" s="355"/>
      <c r="L59" s="357">
        <v>3700</v>
      </c>
      <c r="M59" s="357">
        <v>3700</v>
      </c>
      <c r="N59" s="357"/>
      <c r="O59" s="755"/>
    </row>
    <row r="60" spans="1:242" s="34" customFormat="1" ht="18" customHeight="1">
      <c r="A60" s="763"/>
      <c r="B60" s="991">
        <v>11</v>
      </c>
      <c r="C60" s="994" t="s">
        <v>950</v>
      </c>
      <c r="D60" s="997">
        <v>2020</v>
      </c>
      <c r="E60" s="997">
        <v>2020</v>
      </c>
      <c r="F60" s="997">
        <v>2934</v>
      </c>
      <c r="G60" s="997">
        <v>2934</v>
      </c>
      <c r="H60" s="743" t="s">
        <v>81</v>
      </c>
      <c r="I60" s="744"/>
      <c r="J60" s="353"/>
      <c r="K60" s="353"/>
      <c r="L60" s="353"/>
      <c r="M60" s="353"/>
      <c r="N60" s="353"/>
      <c r="O60" s="745"/>
      <c r="P60" s="736"/>
      <c r="Q60" s="736"/>
      <c r="R60" s="736"/>
      <c r="S60" s="736"/>
      <c r="T60" s="736"/>
      <c r="U60" s="736"/>
      <c r="V60" s="736"/>
      <c r="W60" s="736"/>
      <c r="X60" s="736"/>
      <c r="Y60" s="736"/>
      <c r="Z60" s="736"/>
      <c r="AA60" s="736"/>
      <c r="AB60" s="736"/>
      <c r="AC60" s="736"/>
      <c r="AD60" s="736"/>
      <c r="AE60" s="736"/>
      <c r="AF60" s="736"/>
      <c r="AG60" s="736"/>
      <c r="AH60" s="736"/>
      <c r="AI60" s="736"/>
      <c r="AJ60" s="736"/>
      <c r="AK60" s="736"/>
      <c r="AL60" s="736"/>
      <c r="AM60" s="736"/>
      <c r="AN60" s="736"/>
      <c r="AO60" s="736"/>
      <c r="AP60" s="736"/>
      <c r="AQ60" s="736"/>
      <c r="AR60" s="736"/>
      <c r="AS60" s="736"/>
      <c r="AT60" s="736"/>
      <c r="AU60" s="736"/>
      <c r="AV60" s="736"/>
      <c r="AW60" s="736"/>
      <c r="AX60" s="736"/>
      <c r="AY60" s="736"/>
      <c r="AZ60" s="736"/>
      <c r="BA60" s="736"/>
      <c r="BB60" s="736"/>
      <c r="BC60" s="736"/>
      <c r="BD60" s="736"/>
      <c r="BE60" s="736"/>
      <c r="BF60" s="736"/>
      <c r="BG60" s="736"/>
      <c r="BH60" s="736"/>
      <c r="BI60" s="736"/>
      <c r="BJ60" s="736"/>
      <c r="BK60" s="736"/>
      <c r="BL60" s="736"/>
      <c r="BM60" s="736"/>
      <c r="BN60" s="736"/>
      <c r="BO60" s="736"/>
      <c r="BP60" s="736"/>
      <c r="BQ60" s="736"/>
      <c r="BR60" s="736"/>
      <c r="BS60" s="736"/>
      <c r="BT60" s="736"/>
      <c r="BU60" s="736"/>
      <c r="BV60" s="736"/>
      <c r="BW60" s="736"/>
      <c r="BX60" s="736"/>
      <c r="BY60" s="736"/>
      <c r="BZ60" s="736"/>
      <c r="CA60" s="736"/>
      <c r="CB60" s="736"/>
      <c r="CC60" s="736"/>
      <c r="CD60" s="736"/>
      <c r="CE60" s="736"/>
      <c r="CF60" s="736"/>
      <c r="CG60" s="736"/>
      <c r="CH60" s="736"/>
      <c r="CI60" s="736"/>
      <c r="CJ60" s="736"/>
      <c r="CK60" s="736"/>
      <c r="CL60" s="736"/>
      <c r="CM60" s="736"/>
      <c r="CN60" s="736"/>
      <c r="CO60" s="736"/>
      <c r="CP60" s="736"/>
      <c r="CQ60" s="736"/>
      <c r="CR60" s="736"/>
      <c r="CS60" s="736"/>
      <c r="CT60" s="736"/>
      <c r="CU60" s="736"/>
      <c r="CV60" s="736"/>
      <c r="CW60" s="736"/>
      <c r="CX60" s="736"/>
      <c r="CY60" s="736"/>
      <c r="CZ60" s="736"/>
      <c r="DA60" s="736"/>
      <c r="DB60" s="736"/>
      <c r="DC60" s="736"/>
      <c r="DD60" s="736"/>
      <c r="DE60" s="736"/>
      <c r="DF60" s="736"/>
      <c r="DG60" s="736"/>
      <c r="DH60" s="736"/>
      <c r="DI60" s="736"/>
      <c r="DJ60" s="736"/>
      <c r="DK60" s="736"/>
      <c r="DL60" s="736"/>
      <c r="DM60" s="736"/>
      <c r="DN60" s="736"/>
      <c r="DO60" s="736"/>
      <c r="DP60" s="736"/>
      <c r="DQ60" s="736"/>
      <c r="DR60" s="736"/>
      <c r="DS60" s="736"/>
      <c r="DT60" s="736"/>
      <c r="DU60" s="736"/>
      <c r="DV60" s="736"/>
      <c r="DW60" s="736"/>
      <c r="DX60" s="736"/>
      <c r="DY60" s="736"/>
      <c r="DZ60" s="736"/>
      <c r="EA60" s="736"/>
      <c r="EB60" s="736"/>
      <c r="EC60" s="736"/>
      <c r="ED60" s="736"/>
      <c r="EE60" s="736"/>
      <c r="EF60" s="736"/>
      <c r="EG60" s="736"/>
      <c r="EH60" s="736"/>
      <c r="EI60" s="736"/>
      <c r="EJ60" s="736"/>
      <c r="EK60" s="736"/>
      <c r="EL60" s="736"/>
      <c r="EM60" s="736"/>
      <c r="EN60" s="736"/>
      <c r="EO60" s="736"/>
      <c r="EP60" s="736"/>
      <c r="EQ60" s="736"/>
      <c r="ER60" s="736"/>
      <c r="ES60" s="736"/>
      <c r="ET60" s="736"/>
      <c r="EU60" s="736"/>
      <c r="EV60" s="736"/>
      <c r="EW60" s="736"/>
      <c r="EX60" s="736"/>
      <c r="EY60" s="736"/>
      <c r="EZ60" s="736"/>
      <c r="FA60" s="736"/>
      <c r="FB60" s="736"/>
      <c r="FC60" s="736"/>
      <c r="FD60" s="736"/>
      <c r="FE60" s="736"/>
      <c r="FF60" s="736"/>
      <c r="FG60" s="736"/>
      <c r="FH60" s="736"/>
      <c r="FI60" s="736"/>
      <c r="FJ60" s="736"/>
      <c r="FK60" s="736"/>
      <c r="FL60" s="736"/>
      <c r="FM60" s="736"/>
      <c r="FN60" s="736"/>
      <c r="FO60" s="736"/>
      <c r="FP60" s="736"/>
      <c r="FQ60" s="736"/>
      <c r="FR60" s="736"/>
      <c r="FS60" s="736"/>
      <c r="FT60" s="736"/>
      <c r="FU60" s="736"/>
      <c r="FV60" s="736"/>
      <c r="FW60" s="736"/>
      <c r="FX60" s="736"/>
      <c r="FY60" s="736"/>
      <c r="FZ60" s="736"/>
      <c r="GA60" s="736"/>
      <c r="GB60" s="736"/>
      <c r="GC60" s="736"/>
      <c r="GD60" s="736"/>
      <c r="GE60" s="736"/>
      <c r="GF60" s="736"/>
      <c r="GG60" s="736"/>
      <c r="GH60" s="736"/>
      <c r="GI60" s="736"/>
      <c r="GJ60" s="736"/>
      <c r="GK60" s="736"/>
      <c r="GL60" s="736"/>
      <c r="GM60" s="736"/>
      <c r="GN60" s="736"/>
      <c r="GO60" s="736"/>
      <c r="GP60" s="736"/>
      <c r="GQ60" s="736"/>
      <c r="GR60" s="736"/>
      <c r="GS60" s="736"/>
      <c r="GT60" s="736"/>
      <c r="GU60" s="736"/>
      <c r="GV60" s="736"/>
      <c r="GW60" s="736"/>
      <c r="GX60" s="736"/>
      <c r="GY60" s="736"/>
      <c r="GZ60" s="736"/>
      <c r="HA60" s="736"/>
      <c r="HB60" s="736"/>
      <c r="HC60" s="736"/>
      <c r="HD60" s="736"/>
      <c r="HE60" s="736"/>
      <c r="HF60" s="736"/>
      <c r="HG60" s="736"/>
      <c r="HH60" s="736"/>
      <c r="HI60" s="736"/>
      <c r="HJ60" s="736"/>
      <c r="HK60" s="736"/>
      <c r="HL60" s="736"/>
      <c r="HM60" s="736"/>
      <c r="HN60" s="736"/>
      <c r="HO60" s="736"/>
      <c r="HP60" s="736"/>
      <c r="HQ60" s="736"/>
      <c r="HR60" s="736"/>
      <c r="HS60" s="736"/>
      <c r="HT60" s="736"/>
      <c r="HU60" s="736"/>
      <c r="HV60" s="736"/>
      <c r="HW60" s="736"/>
      <c r="HX60" s="736"/>
      <c r="HY60" s="736"/>
      <c r="HZ60" s="736"/>
      <c r="IA60" s="736"/>
      <c r="IB60" s="736"/>
      <c r="IC60" s="736"/>
      <c r="ID60" s="736"/>
      <c r="IE60" s="736"/>
      <c r="IF60" s="736"/>
      <c r="IG60" s="736"/>
      <c r="IH60" s="736"/>
    </row>
    <row r="61" spans="1:242" s="34" customFormat="1" ht="17.25" customHeight="1">
      <c r="A61" s="736"/>
      <c r="B61" s="992"/>
      <c r="C61" s="995"/>
      <c r="D61" s="998"/>
      <c r="E61" s="998"/>
      <c r="F61" s="998"/>
      <c r="G61" s="998"/>
      <c r="H61" s="746" t="s">
        <v>82</v>
      </c>
      <c r="I61" s="747"/>
      <c r="J61" s="354"/>
      <c r="K61" s="354"/>
      <c r="L61" s="354"/>
      <c r="M61" s="354"/>
      <c r="N61" s="354"/>
      <c r="O61" s="748"/>
      <c r="P61" s="736"/>
      <c r="Q61" s="736"/>
      <c r="R61" s="736"/>
      <c r="S61" s="736"/>
      <c r="T61" s="736"/>
      <c r="U61" s="736"/>
      <c r="V61" s="736"/>
      <c r="W61" s="736"/>
      <c r="X61" s="736"/>
      <c r="Y61" s="736"/>
      <c r="Z61" s="736"/>
      <c r="AA61" s="736"/>
      <c r="AB61" s="736"/>
      <c r="AC61" s="736"/>
      <c r="AD61" s="736"/>
      <c r="AE61" s="736"/>
      <c r="AF61" s="736"/>
      <c r="AG61" s="736"/>
      <c r="AH61" s="736"/>
      <c r="AI61" s="736"/>
      <c r="AJ61" s="736"/>
      <c r="AK61" s="736"/>
      <c r="AL61" s="736"/>
      <c r="AM61" s="736"/>
      <c r="AN61" s="736"/>
      <c r="AO61" s="736"/>
      <c r="AP61" s="736"/>
      <c r="AQ61" s="736"/>
      <c r="AR61" s="736"/>
      <c r="AS61" s="736"/>
      <c r="AT61" s="736"/>
      <c r="AU61" s="736"/>
      <c r="AV61" s="736"/>
      <c r="AW61" s="736"/>
      <c r="AX61" s="736"/>
      <c r="AY61" s="736"/>
      <c r="AZ61" s="736"/>
      <c r="BA61" s="736"/>
      <c r="BB61" s="736"/>
      <c r="BC61" s="736"/>
      <c r="BD61" s="736"/>
      <c r="BE61" s="736"/>
      <c r="BF61" s="736"/>
      <c r="BG61" s="736"/>
      <c r="BH61" s="736"/>
      <c r="BI61" s="736"/>
      <c r="BJ61" s="736"/>
      <c r="BK61" s="736"/>
      <c r="BL61" s="736"/>
      <c r="BM61" s="736"/>
      <c r="BN61" s="736"/>
      <c r="BO61" s="736"/>
      <c r="BP61" s="736"/>
      <c r="BQ61" s="736"/>
      <c r="BR61" s="736"/>
      <c r="BS61" s="736"/>
      <c r="BT61" s="736"/>
      <c r="BU61" s="736"/>
      <c r="BV61" s="736"/>
      <c r="BW61" s="736"/>
      <c r="BX61" s="736"/>
      <c r="BY61" s="736"/>
      <c r="BZ61" s="736"/>
      <c r="CA61" s="736"/>
      <c r="CB61" s="736"/>
      <c r="CC61" s="736"/>
      <c r="CD61" s="736"/>
      <c r="CE61" s="736"/>
      <c r="CF61" s="736"/>
      <c r="CG61" s="736"/>
      <c r="CH61" s="736"/>
      <c r="CI61" s="736"/>
      <c r="CJ61" s="736"/>
      <c r="CK61" s="736"/>
      <c r="CL61" s="736"/>
      <c r="CM61" s="736"/>
      <c r="CN61" s="736"/>
      <c r="CO61" s="736"/>
      <c r="CP61" s="736"/>
      <c r="CQ61" s="736"/>
      <c r="CR61" s="736"/>
      <c r="CS61" s="736"/>
      <c r="CT61" s="736"/>
      <c r="CU61" s="736"/>
      <c r="CV61" s="736"/>
      <c r="CW61" s="736"/>
      <c r="CX61" s="736"/>
      <c r="CY61" s="736"/>
      <c r="CZ61" s="736"/>
      <c r="DA61" s="736"/>
      <c r="DB61" s="736"/>
      <c r="DC61" s="736"/>
      <c r="DD61" s="736"/>
      <c r="DE61" s="736"/>
      <c r="DF61" s="736"/>
      <c r="DG61" s="736"/>
      <c r="DH61" s="736"/>
      <c r="DI61" s="736"/>
      <c r="DJ61" s="736"/>
      <c r="DK61" s="736"/>
      <c r="DL61" s="736"/>
      <c r="DM61" s="736"/>
      <c r="DN61" s="736"/>
      <c r="DO61" s="736"/>
      <c r="DP61" s="736"/>
      <c r="DQ61" s="736"/>
      <c r="DR61" s="736"/>
      <c r="DS61" s="736"/>
      <c r="DT61" s="736"/>
      <c r="DU61" s="736"/>
      <c r="DV61" s="736"/>
      <c r="DW61" s="736"/>
      <c r="DX61" s="736"/>
      <c r="DY61" s="736"/>
      <c r="DZ61" s="736"/>
      <c r="EA61" s="736"/>
      <c r="EB61" s="736"/>
      <c r="EC61" s="736"/>
      <c r="ED61" s="736"/>
      <c r="EE61" s="736"/>
      <c r="EF61" s="736"/>
      <c r="EG61" s="736"/>
      <c r="EH61" s="736"/>
      <c r="EI61" s="736"/>
      <c r="EJ61" s="736"/>
      <c r="EK61" s="736"/>
      <c r="EL61" s="736"/>
      <c r="EM61" s="736"/>
      <c r="EN61" s="736"/>
      <c r="EO61" s="736"/>
      <c r="EP61" s="736"/>
      <c r="EQ61" s="736"/>
      <c r="ER61" s="736"/>
      <c r="ES61" s="736"/>
      <c r="ET61" s="736"/>
      <c r="EU61" s="736"/>
      <c r="EV61" s="736"/>
      <c r="EW61" s="736"/>
      <c r="EX61" s="736"/>
      <c r="EY61" s="736"/>
      <c r="EZ61" s="736"/>
      <c r="FA61" s="736"/>
      <c r="FB61" s="736"/>
      <c r="FC61" s="736"/>
      <c r="FD61" s="736"/>
      <c r="FE61" s="736"/>
      <c r="FF61" s="736"/>
      <c r="FG61" s="736"/>
      <c r="FH61" s="736"/>
      <c r="FI61" s="736"/>
      <c r="FJ61" s="736"/>
      <c r="FK61" s="736"/>
      <c r="FL61" s="736"/>
      <c r="FM61" s="736"/>
      <c r="FN61" s="736"/>
      <c r="FO61" s="736"/>
      <c r="FP61" s="736"/>
      <c r="FQ61" s="736"/>
      <c r="FR61" s="736"/>
      <c r="FS61" s="736"/>
      <c r="FT61" s="736"/>
      <c r="FU61" s="736"/>
      <c r="FV61" s="736"/>
      <c r="FW61" s="736"/>
      <c r="FX61" s="736"/>
      <c r="FY61" s="736"/>
      <c r="FZ61" s="736"/>
      <c r="GA61" s="736"/>
      <c r="GB61" s="736"/>
      <c r="GC61" s="736"/>
      <c r="GD61" s="736"/>
      <c r="GE61" s="736"/>
      <c r="GF61" s="736"/>
      <c r="GG61" s="736"/>
      <c r="GH61" s="736"/>
      <c r="GI61" s="736"/>
      <c r="GJ61" s="736"/>
      <c r="GK61" s="736"/>
      <c r="GL61" s="736"/>
      <c r="GM61" s="736"/>
      <c r="GN61" s="736"/>
      <c r="GO61" s="736"/>
      <c r="GP61" s="736"/>
      <c r="GQ61" s="736"/>
      <c r="GR61" s="736"/>
      <c r="GS61" s="736"/>
      <c r="GT61" s="736"/>
      <c r="GU61" s="736"/>
      <c r="GV61" s="736"/>
      <c r="GW61" s="736"/>
      <c r="GX61" s="736"/>
      <c r="GY61" s="736"/>
      <c r="GZ61" s="736"/>
      <c r="HA61" s="736"/>
      <c r="HB61" s="736"/>
      <c r="HC61" s="736"/>
      <c r="HD61" s="736"/>
      <c r="HE61" s="736"/>
      <c r="HF61" s="736"/>
      <c r="HG61" s="736"/>
      <c r="HH61" s="736"/>
      <c r="HI61" s="736"/>
      <c r="HJ61" s="736"/>
      <c r="HK61" s="736"/>
      <c r="HL61" s="736"/>
      <c r="HM61" s="736"/>
      <c r="HN61" s="736"/>
      <c r="HO61" s="736"/>
      <c r="HP61" s="736"/>
      <c r="HQ61" s="736"/>
      <c r="HR61" s="736"/>
      <c r="HS61" s="736"/>
      <c r="HT61" s="736"/>
      <c r="HU61" s="736"/>
      <c r="HV61" s="736"/>
      <c r="HW61" s="736"/>
      <c r="HX61" s="736"/>
      <c r="HY61" s="736"/>
      <c r="HZ61" s="736"/>
      <c r="IA61" s="736"/>
      <c r="IB61" s="736"/>
      <c r="IC61" s="736"/>
      <c r="ID61" s="736"/>
      <c r="IE61" s="736"/>
      <c r="IF61" s="736"/>
      <c r="IG61" s="736"/>
      <c r="IH61" s="736"/>
    </row>
    <row r="62" spans="1:242" s="34" customFormat="1" ht="19.5" customHeight="1">
      <c r="A62" s="736"/>
      <c r="B62" s="992"/>
      <c r="C62" s="995"/>
      <c r="D62" s="998"/>
      <c r="E62" s="998"/>
      <c r="F62" s="998"/>
      <c r="G62" s="998"/>
      <c r="H62" s="746" t="s">
        <v>708</v>
      </c>
      <c r="I62" s="747"/>
      <c r="J62" s="354"/>
      <c r="K62" s="354"/>
      <c r="L62" s="486"/>
      <c r="M62" s="354"/>
      <c r="N62" s="486"/>
      <c r="O62" s="748"/>
      <c r="P62" s="736"/>
      <c r="Q62" s="736"/>
      <c r="R62" s="736"/>
      <c r="S62" s="736"/>
      <c r="T62" s="736"/>
      <c r="U62" s="736"/>
      <c r="V62" s="736"/>
      <c r="W62" s="736"/>
      <c r="X62" s="736"/>
      <c r="Y62" s="736"/>
      <c r="Z62" s="736"/>
      <c r="AA62" s="736"/>
      <c r="AB62" s="736"/>
      <c r="AC62" s="736"/>
      <c r="AD62" s="736"/>
      <c r="AE62" s="736"/>
      <c r="AF62" s="736"/>
      <c r="AG62" s="736"/>
      <c r="AH62" s="736"/>
      <c r="AI62" s="736"/>
      <c r="AJ62" s="736"/>
      <c r="AK62" s="736"/>
      <c r="AL62" s="736"/>
      <c r="AM62" s="736"/>
      <c r="AN62" s="736"/>
      <c r="AO62" s="736"/>
      <c r="AP62" s="736"/>
      <c r="AQ62" s="736"/>
      <c r="AR62" s="736"/>
      <c r="AS62" s="736"/>
      <c r="AT62" s="736"/>
      <c r="AU62" s="736"/>
      <c r="AV62" s="736"/>
      <c r="AW62" s="736"/>
      <c r="AX62" s="736"/>
      <c r="AY62" s="736"/>
      <c r="AZ62" s="736"/>
      <c r="BA62" s="736"/>
      <c r="BB62" s="736"/>
      <c r="BC62" s="736"/>
      <c r="BD62" s="736"/>
      <c r="BE62" s="736"/>
      <c r="BF62" s="736"/>
      <c r="BG62" s="736"/>
      <c r="BH62" s="736"/>
      <c r="BI62" s="736"/>
      <c r="BJ62" s="736"/>
      <c r="BK62" s="736"/>
      <c r="BL62" s="736"/>
      <c r="BM62" s="736"/>
      <c r="BN62" s="736"/>
      <c r="BO62" s="736"/>
      <c r="BP62" s="736"/>
      <c r="BQ62" s="736"/>
      <c r="BR62" s="736"/>
      <c r="BS62" s="736"/>
      <c r="BT62" s="736"/>
      <c r="BU62" s="736"/>
      <c r="BV62" s="736"/>
      <c r="BW62" s="736"/>
      <c r="BX62" s="736"/>
      <c r="BY62" s="736"/>
      <c r="BZ62" s="736"/>
      <c r="CA62" s="736"/>
      <c r="CB62" s="736"/>
      <c r="CC62" s="736"/>
      <c r="CD62" s="736"/>
      <c r="CE62" s="736"/>
      <c r="CF62" s="736"/>
      <c r="CG62" s="736"/>
      <c r="CH62" s="736"/>
      <c r="CI62" s="736"/>
      <c r="CJ62" s="736"/>
      <c r="CK62" s="736"/>
      <c r="CL62" s="736"/>
      <c r="CM62" s="736"/>
      <c r="CN62" s="736"/>
      <c r="CO62" s="736"/>
      <c r="CP62" s="736"/>
      <c r="CQ62" s="736"/>
      <c r="CR62" s="736"/>
      <c r="CS62" s="736"/>
      <c r="CT62" s="736"/>
      <c r="CU62" s="736"/>
      <c r="CV62" s="736"/>
      <c r="CW62" s="736"/>
      <c r="CX62" s="736"/>
      <c r="CY62" s="736"/>
      <c r="CZ62" s="736"/>
      <c r="DA62" s="736"/>
      <c r="DB62" s="736"/>
      <c r="DC62" s="736"/>
      <c r="DD62" s="736"/>
      <c r="DE62" s="736"/>
      <c r="DF62" s="736"/>
      <c r="DG62" s="736"/>
      <c r="DH62" s="736"/>
      <c r="DI62" s="736"/>
      <c r="DJ62" s="736"/>
      <c r="DK62" s="736"/>
      <c r="DL62" s="736"/>
      <c r="DM62" s="736"/>
      <c r="DN62" s="736"/>
      <c r="DO62" s="736"/>
      <c r="DP62" s="736"/>
      <c r="DQ62" s="736"/>
      <c r="DR62" s="736"/>
      <c r="DS62" s="736"/>
      <c r="DT62" s="736"/>
      <c r="DU62" s="736"/>
      <c r="DV62" s="736"/>
      <c r="DW62" s="736"/>
      <c r="DX62" s="736"/>
      <c r="DY62" s="736"/>
      <c r="DZ62" s="736"/>
      <c r="EA62" s="736"/>
      <c r="EB62" s="736"/>
      <c r="EC62" s="736"/>
      <c r="ED62" s="736"/>
      <c r="EE62" s="736"/>
      <c r="EF62" s="736"/>
      <c r="EG62" s="736"/>
      <c r="EH62" s="736"/>
      <c r="EI62" s="736"/>
      <c r="EJ62" s="736"/>
      <c r="EK62" s="736"/>
      <c r="EL62" s="736"/>
      <c r="EM62" s="736"/>
      <c r="EN62" s="736"/>
      <c r="EO62" s="736"/>
      <c r="EP62" s="736"/>
      <c r="EQ62" s="736"/>
      <c r="ER62" s="736"/>
      <c r="ES62" s="736"/>
      <c r="ET62" s="736"/>
      <c r="EU62" s="736"/>
      <c r="EV62" s="736"/>
      <c r="EW62" s="736"/>
      <c r="EX62" s="736"/>
      <c r="EY62" s="736"/>
      <c r="EZ62" s="736"/>
      <c r="FA62" s="736"/>
      <c r="FB62" s="736"/>
      <c r="FC62" s="736"/>
      <c r="FD62" s="736"/>
      <c r="FE62" s="736"/>
      <c r="FF62" s="736"/>
      <c r="FG62" s="736"/>
      <c r="FH62" s="736"/>
      <c r="FI62" s="736"/>
      <c r="FJ62" s="736"/>
      <c r="FK62" s="736"/>
      <c r="FL62" s="736"/>
      <c r="FM62" s="736"/>
      <c r="FN62" s="736"/>
      <c r="FO62" s="736"/>
      <c r="FP62" s="736"/>
      <c r="FQ62" s="736"/>
      <c r="FR62" s="736"/>
      <c r="FS62" s="736"/>
      <c r="FT62" s="736"/>
      <c r="FU62" s="736"/>
      <c r="FV62" s="736"/>
      <c r="FW62" s="736"/>
      <c r="FX62" s="736"/>
      <c r="FY62" s="736"/>
      <c r="FZ62" s="736"/>
      <c r="GA62" s="736"/>
      <c r="GB62" s="736"/>
      <c r="GC62" s="736"/>
      <c r="GD62" s="736"/>
      <c r="GE62" s="736"/>
      <c r="GF62" s="736"/>
      <c r="GG62" s="736"/>
      <c r="GH62" s="736"/>
      <c r="GI62" s="736"/>
      <c r="GJ62" s="736"/>
      <c r="GK62" s="736"/>
      <c r="GL62" s="736"/>
      <c r="GM62" s="736"/>
      <c r="GN62" s="736"/>
      <c r="GO62" s="736"/>
      <c r="GP62" s="736"/>
      <c r="GQ62" s="736"/>
      <c r="GR62" s="736"/>
      <c r="GS62" s="736"/>
      <c r="GT62" s="736"/>
      <c r="GU62" s="736"/>
      <c r="GV62" s="736"/>
      <c r="GW62" s="736"/>
      <c r="GX62" s="736"/>
      <c r="GY62" s="736"/>
      <c r="GZ62" s="736"/>
      <c r="HA62" s="736"/>
      <c r="HB62" s="736"/>
      <c r="HC62" s="736"/>
      <c r="HD62" s="736"/>
      <c r="HE62" s="736"/>
      <c r="HF62" s="736"/>
      <c r="HG62" s="736"/>
      <c r="HH62" s="736"/>
      <c r="HI62" s="736"/>
      <c r="HJ62" s="736"/>
      <c r="HK62" s="736"/>
      <c r="HL62" s="736"/>
      <c r="HM62" s="736"/>
      <c r="HN62" s="736"/>
      <c r="HO62" s="736"/>
      <c r="HP62" s="736"/>
      <c r="HQ62" s="736"/>
      <c r="HR62" s="736"/>
      <c r="HS62" s="736"/>
      <c r="HT62" s="736"/>
      <c r="HU62" s="736"/>
      <c r="HV62" s="736"/>
      <c r="HW62" s="736"/>
      <c r="HX62" s="736"/>
      <c r="HY62" s="736"/>
      <c r="HZ62" s="736"/>
      <c r="IA62" s="736"/>
      <c r="IB62" s="736"/>
      <c r="IC62" s="736"/>
      <c r="ID62" s="736"/>
      <c r="IE62" s="736"/>
      <c r="IF62" s="736"/>
      <c r="IG62" s="736"/>
      <c r="IH62" s="736"/>
    </row>
    <row r="63" spans="1:242" s="34" customFormat="1" ht="18.75" customHeight="1" thickBot="1">
      <c r="A63" s="736"/>
      <c r="B63" s="992"/>
      <c r="C63" s="995"/>
      <c r="D63" s="998"/>
      <c r="E63" s="998"/>
      <c r="F63" s="998"/>
      <c r="G63" s="998"/>
      <c r="H63" s="764" t="s">
        <v>23</v>
      </c>
      <c r="I63" s="765"/>
      <c r="J63" s="355"/>
      <c r="K63" s="355"/>
      <c r="L63" s="355"/>
      <c r="M63" s="355"/>
      <c r="N63" s="487"/>
      <c r="O63" s="751"/>
      <c r="P63" s="736"/>
      <c r="Q63" s="736"/>
      <c r="R63" s="736"/>
      <c r="S63" s="736"/>
      <c r="T63" s="736"/>
      <c r="U63" s="736"/>
      <c r="V63" s="736"/>
      <c r="W63" s="736"/>
      <c r="X63" s="736"/>
      <c r="Y63" s="736"/>
      <c r="Z63" s="736"/>
      <c r="AA63" s="736"/>
      <c r="AB63" s="736"/>
      <c r="AC63" s="736"/>
      <c r="AD63" s="736"/>
      <c r="AE63" s="736"/>
      <c r="AF63" s="736"/>
      <c r="AG63" s="736"/>
      <c r="AH63" s="736"/>
      <c r="AI63" s="736"/>
      <c r="AJ63" s="736"/>
      <c r="AK63" s="736"/>
      <c r="AL63" s="736"/>
      <c r="AM63" s="736"/>
      <c r="AN63" s="736"/>
      <c r="AO63" s="736"/>
      <c r="AP63" s="736"/>
      <c r="AQ63" s="736"/>
      <c r="AR63" s="736"/>
      <c r="AS63" s="736"/>
      <c r="AT63" s="736"/>
      <c r="AU63" s="736"/>
      <c r="AV63" s="736"/>
      <c r="AW63" s="736"/>
      <c r="AX63" s="736"/>
      <c r="AY63" s="736"/>
      <c r="AZ63" s="736"/>
      <c r="BA63" s="736"/>
      <c r="BB63" s="736"/>
      <c r="BC63" s="736"/>
      <c r="BD63" s="736"/>
      <c r="BE63" s="736"/>
      <c r="BF63" s="736"/>
      <c r="BG63" s="736"/>
      <c r="BH63" s="736"/>
      <c r="BI63" s="736"/>
      <c r="BJ63" s="736"/>
      <c r="BK63" s="736"/>
      <c r="BL63" s="736"/>
      <c r="BM63" s="736"/>
      <c r="BN63" s="736"/>
      <c r="BO63" s="736"/>
      <c r="BP63" s="736"/>
      <c r="BQ63" s="736"/>
      <c r="BR63" s="736"/>
      <c r="BS63" s="736"/>
      <c r="BT63" s="736"/>
      <c r="BU63" s="736"/>
      <c r="BV63" s="736"/>
      <c r="BW63" s="736"/>
      <c r="BX63" s="736"/>
      <c r="BY63" s="736"/>
      <c r="BZ63" s="736"/>
      <c r="CA63" s="736"/>
      <c r="CB63" s="736"/>
      <c r="CC63" s="736"/>
      <c r="CD63" s="736"/>
      <c r="CE63" s="736"/>
      <c r="CF63" s="736"/>
      <c r="CG63" s="736"/>
      <c r="CH63" s="736"/>
      <c r="CI63" s="736"/>
      <c r="CJ63" s="736"/>
      <c r="CK63" s="736"/>
      <c r="CL63" s="736"/>
      <c r="CM63" s="736"/>
      <c r="CN63" s="736"/>
      <c r="CO63" s="736"/>
      <c r="CP63" s="736"/>
      <c r="CQ63" s="736"/>
      <c r="CR63" s="736"/>
      <c r="CS63" s="736"/>
      <c r="CT63" s="736"/>
      <c r="CU63" s="736"/>
      <c r="CV63" s="736"/>
      <c r="CW63" s="736"/>
      <c r="CX63" s="736"/>
      <c r="CY63" s="736"/>
      <c r="CZ63" s="736"/>
      <c r="DA63" s="736"/>
      <c r="DB63" s="736"/>
      <c r="DC63" s="736"/>
      <c r="DD63" s="736"/>
      <c r="DE63" s="736"/>
      <c r="DF63" s="736"/>
      <c r="DG63" s="736"/>
      <c r="DH63" s="736"/>
      <c r="DI63" s="736"/>
      <c r="DJ63" s="736"/>
      <c r="DK63" s="736"/>
      <c r="DL63" s="736"/>
      <c r="DM63" s="736"/>
      <c r="DN63" s="736"/>
      <c r="DO63" s="736"/>
      <c r="DP63" s="736"/>
      <c r="DQ63" s="736"/>
      <c r="DR63" s="736"/>
      <c r="DS63" s="736"/>
      <c r="DT63" s="736"/>
      <c r="DU63" s="736"/>
      <c r="DV63" s="736"/>
      <c r="DW63" s="736"/>
      <c r="DX63" s="736"/>
      <c r="DY63" s="736"/>
      <c r="DZ63" s="736"/>
      <c r="EA63" s="736"/>
      <c r="EB63" s="736"/>
      <c r="EC63" s="736"/>
      <c r="ED63" s="736"/>
      <c r="EE63" s="736"/>
      <c r="EF63" s="736"/>
      <c r="EG63" s="736"/>
      <c r="EH63" s="736"/>
      <c r="EI63" s="736"/>
      <c r="EJ63" s="736"/>
      <c r="EK63" s="736"/>
      <c r="EL63" s="736"/>
      <c r="EM63" s="736"/>
      <c r="EN63" s="736"/>
      <c r="EO63" s="736"/>
      <c r="EP63" s="736"/>
      <c r="EQ63" s="736"/>
      <c r="ER63" s="736"/>
      <c r="ES63" s="736"/>
      <c r="ET63" s="736"/>
      <c r="EU63" s="736"/>
      <c r="EV63" s="736"/>
      <c r="EW63" s="736"/>
      <c r="EX63" s="736"/>
      <c r="EY63" s="736"/>
      <c r="EZ63" s="736"/>
      <c r="FA63" s="736"/>
      <c r="FB63" s="736"/>
      <c r="FC63" s="736"/>
      <c r="FD63" s="736"/>
      <c r="FE63" s="736"/>
      <c r="FF63" s="736"/>
      <c r="FG63" s="736"/>
      <c r="FH63" s="736"/>
      <c r="FI63" s="736"/>
      <c r="FJ63" s="736"/>
      <c r="FK63" s="736"/>
      <c r="FL63" s="736"/>
      <c r="FM63" s="736"/>
      <c r="FN63" s="736"/>
      <c r="FO63" s="736"/>
      <c r="FP63" s="736"/>
      <c r="FQ63" s="736"/>
      <c r="FR63" s="736"/>
      <c r="FS63" s="736"/>
      <c r="FT63" s="736"/>
      <c r="FU63" s="736"/>
      <c r="FV63" s="736"/>
      <c r="FW63" s="736"/>
      <c r="FX63" s="736"/>
      <c r="FY63" s="736"/>
      <c r="FZ63" s="736"/>
      <c r="GA63" s="736"/>
      <c r="GB63" s="736"/>
      <c r="GC63" s="736"/>
      <c r="GD63" s="736"/>
      <c r="GE63" s="736"/>
      <c r="GF63" s="736"/>
      <c r="GG63" s="736"/>
      <c r="GH63" s="736"/>
      <c r="GI63" s="736"/>
      <c r="GJ63" s="736"/>
      <c r="GK63" s="736"/>
      <c r="GL63" s="736"/>
      <c r="GM63" s="736"/>
      <c r="GN63" s="736"/>
      <c r="GO63" s="736"/>
      <c r="GP63" s="736"/>
      <c r="GQ63" s="736"/>
      <c r="GR63" s="736"/>
      <c r="GS63" s="736"/>
      <c r="GT63" s="736"/>
      <c r="GU63" s="736"/>
      <c r="GV63" s="736"/>
      <c r="GW63" s="736"/>
      <c r="GX63" s="736"/>
      <c r="GY63" s="736"/>
      <c r="GZ63" s="736"/>
      <c r="HA63" s="736"/>
      <c r="HB63" s="736"/>
      <c r="HC63" s="736"/>
      <c r="HD63" s="736"/>
      <c r="HE63" s="736"/>
      <c r="HF63" s="736"/>
      <c r="HG63" s="736"/>
      <c r="HH63" s="736"/>
      <c r="HI63" s="736"/>
      <c r="HJ63" s="736"/>
      <c r="HK63" s="736"/>
      <c r="HL63" s="736"/>
      <c r="HM63" s="736"/>
      <c r="HN63" s="736"/>
      <c r="HO63" s="736"/>
      <c r="HP63" s="736"/>
      <c r="HQ63" s="736"/>
      <c r="HR63" s="736"/>
      <c r="HS63" s="736"/>
      <c r="HT63" s="736"/>
      <c r="HU63" s="736"/>
      <c r="HV63" s="736"/>
      <c r="HW63" s="736"/>
      <c r="HX63" s="736"/>
      <c r="HY63" s="736"/>
      <c r="HZ63" s="736"/>
      <c r="IA63" s="736"/>
      <c r="IB63" s="736"/>
      <c r="IC63" s="736"/>
      <c r="ID63" s="736"/>
      <c r="IE63" s="736"/>
      <c r="IF63" s="736"/>
      <c r="IG63" s="736"/>
      <c r="IH63" s="736"/>
    </row>
    <row r="64" spans="1:242" s="34" customFormat="1" ht="24.75" customHeight="1" thickBot="1">
      <c r="A64" s="736"/>
      <c r="B64" s="993"/>
      <c r="C64" s="996"/>
      <c r="D64" s="999"/>
      <c r="E64" s="999"/>
      <c r="F64" s="999"/>
      <c r="G64" s="999"/>
      <c r="H64" s="766" t="s">
        <v>568</v>
      </c>
      <c r="I64" s="750"/>
      <c r="J64" s="355"/>
      <c r="K64" s="355"/>
      <c r="L64" s="357"/>
      <c r="M64" s="357"/>
      <c r="N64" s="488"/>
      <c r="O64" s="767"/>
      <c r="P64" s="736"/>
      <c r="Q64" s="736"/>
      <c r="R64" s="736"/>
      <c r="S64" s="736"/>
      <c r="T64" s="736"/>
      <c r="U64" s="736"/>
      <c r="V64" s="736"/>
      <c r="W64" s="736"/>
      <c r="X64" s="736"/>
      <c r="Y64" s="736"/>
      <c r="Z64" s="736"/>
      <c r="AA64" s="736"/>
      <c r="AB64" s="736"/>
      <c r="AC64" s="736"/>
      <c r="AD64" s="736"/>
      <c r="AE64" s="736"/>
      <c r="AF64" s="736"/>
      <c r="AG64" s="736"/>
      <c r="AH64" s="736"/>
      <c r="AI64" s="736"/>
      <c r="AJ64" s="736"/>
      <c r="AK64" s="736"/>
      <c r="AL64" s="736"/>
      <c r="AM64" s="736"/>
      <c r="AN64" s="736"/>
      <c r="AO64" s="736"/>
      <c r="AP64" s="736"/>
      <c r="AQ64" s="736"/>
      <c r="AR64" s="736"/>
      <c r="AS64" s="736"/>
      <c r="AT64" s="736"/>
      <c r="AU64" s="736"/>
      <c r="AV64" s="736"/>
      <c r="AW64" s="736"/>
      <c r="AX64" s="736"/>
      <c r="AY64" s="736"/>
      <c r="AZ64" s="736"/>
      <c r="BA64" s="736"/>
      <c r="BB64" s="736"/>
      <c r="BC64" s="736"/>
      <c r="BD64" s="736"/>
      <c r="BE64" s="736"/>
      <c r="BF64" s="736"/>
      <c r="BG64" s="736"/>
      <c r="BH64" s="736"/>
      <c r="BI64" s="736"/>
      <c r="BJ64" s="736"/>
      <c r="BK64" s="736"/>
      <c r="BL64" s="736"/>
      <c r="BM64" s="736"/>
      <c r="BN64" s="736"/>
      <c r="BO64" s="736"/>
      <c r="BP64" s="736"/>
      <c r="BQ64" s="736"/>
      <c r="BR64" s="736"/>
      <c r="BS64" s="736"/>
      <c r="BT64" s="736"/>
      <c r="BU64" s="736"/>
      <c r="BV64" s="736"/>
      <c r="BW64" s="736"/>
      <c r="BX64" s="736"/>
      <c r="BY64" s="736"/>
      <c r="BZ64" s="736"/>
      <c r="CA64" s="736"/>
      <c r="CB64" s="736"/>
      <c r="CC64" s="736"/>
      <c r="CD64" s="736"/>
      <c r="CE64" s="736"/>
      <c r="CF64" s="736"/>
      <c r="CG64" s="736"/>
      <c r="CH64" s="736"/>
      <c r="CI64" s="736"/>
      <c r="CJ64" s="736"/>
      <c r="CK64" s="736"/>
      <c r="CL64" s="736"/>
      <c r="CM64" s="736"/>
      <c r="CN64" s="736"/>
      <c r="CO64" s="736"/>
      <c r="CP64" s="736"/>
      <c r="CQ64" s="736"/>
      <c r="CR64" s="736"/>
      <c r="CS64" s="736"/>
      <c r="CT64" s="736"/>
      <c r="CU64" s="736"/>
      <c r="CV64" s="736"/>
      <c r="CW64" s="736"/>
      <c r="CX64" s="736"/>
      <c r="CY64" s="736"/>
      <c r="CZ64" s="736"/>
      <c r="DA64" s="736"/>
      <c r="DB64" s="736"/>
      <c r="DC64" s="736"/>
      <c r="DD64" s="736"/>
      <c r="DE64" s="736"/>
      <c r="DF64" s="736"/>
      <c r="DG64" s="736"/>
      <c r="DH64" s="736"/>
      <c r="DI64" s="736"/>
      <c r="DJ64" s="736"/>
      <c r="DK64" s="736"/>
      <c r="DL64" s="736"/>
      <c r="DM64" s="736"/>
      <c r="DN64" s="736"/>
      <c r="DO64" s="736"/>
      <c r="DP64" s="736"/>
      <c r="DQ64" s="736"/>
      <c r="DR64" s="736"/>
      <c r="DS64" s="736"/>
      <c r="DT64" s="736"/>
      <c r="DU64" s="736"/>
      <c r="DV64" s="736"/>
      <c r="DW64" s="736"/>
      <c r="DX64" s="736"/>
      <c r="DY64" s="736"/>
      <c r="DZ64" s="736"/>
      <c r="EA64" s="736"/>
      <c r="EB64" s="736"/>
      <c r="EC64" s="736"/>
      <c r="ED64" s="736"/>
      <c r="EE64" s="736"/>
      <c r="EF64" s="736"/>
      <c r="EG64" s="736"/>
      <c r="EH64" s="736"/>
      <c r="EI64" s="736"/>
      <c r="EJ64" s="736"/>
      <c r="EK64" s="736"/>
      <c r="EL64" s="736"/>
      <c r="EM64" s="736"/>
      <c r="EN64" s="736"/>
      <c r="EO64" s="736"/>
      <c r="EP64" s="736"/>
      <c r="EQ64" s="736"/>
      <c r="ER64" s="736"/>
      <c r="ES64" s="736"/>
      <c r="ET64" s="736"/>
      <c r="EU64" s="736"/>
      <c r="EV64" s="736"/>
      <c r="EW64" s="736"/>
      <c r="EX64" s="736"/>
      <c r="EY64" s="736"/>
      <c r="EZ64" s="736"/>
      <c r="FA64" s="736"/>
      <c r="FB64" s="736"/>
      <c r="FC64" s="736"/>
      <c r="FD64" s="736"/>
      <c r="FE64" s="736"/>
      <c r="FF64" s="736"/>
      <c r="FG64" s="736"/>
      <c r="FH64" s="736"/>
      <c r="FI64" s="736"/>
      <c r="FJ64" s="736"/>
      <c r="FK64" s="736"/>
      <c r="FL64" s="736"/>
      <c r="FM64" s="736"/>
      <c r="FN64" s="736"/>
      <c r="FO64" s="736"/>
      <c r="FP64" s="736"/>
      <c r="FQ64" s="736"/>
      <c r="FR64" s="736"/>
      <c r="FS64" s="736"/>
      <c r="FT64" s="736"/>
      <c r="FU64" s="736"/>
      <c r="FV64" s="736"/>
      <c r="FW64" s="736"/>
      <c r="FX64" s="736"/>
      <c r="FY64" s="736"/>
      <c r="FZ64" s="736"/>
      <c r="GA64" s="736"/>
      <c r="GB64" s="736"/>
      <c r="GC64" s="736"/>
      <c r="GD64" s="736"/>
      <c r="GE64" s="736"/>
      <c r="GF64" s="736"/>
      <c r="GG64" s="736"/>
      <c r="GH64" s="736"/>
      <c r="GI64" s="736"/>
      <c r="GJ64" s="736"/>
      <c r="GK64" s="736"/>
      <c r="GL64" s="736"/>
      <c r="GM64" s="736"/>
      <c r="GN64" s="736"/>
      <c r="GO64" s="736"/>
      <c r="GP64" s="736"/>
      <c r="GQ64" s="736"/>
      <c r="GR64" s="736"/>
      <c r="GS64" s="736"/>
      <c r="GT64" s="736"/>
      <c r="GU64" s="736"/>
      <c r="GV64" s="736"/>
      <c r="GW64" s="736"/>
      <c r="GX64" s="736"/>
      <c r="GY64" s="736"/>
      <c r="GZ64" s="736"/>
      <c r="HA64" s="736"/>
      <c r="HB64" s="736"/>
      <c r="HC64" s="736"/>
      <c r="HD64" s="736"/>
      <c r="HE64" s="736"/>
      <c r="HF64" s="736"/>
      <c r="HG64" s="736"/>
      <c r="HH64" s="736"/>
      <c r="HI64" s="736"/>
      <c r="HJ64" s="736"/>
      <c r="HK64" s="736"/>
      <c r="HL64" s="736"/>
      <c r="HM64" s="736"/>
      <c r="HN64" s="736"/>
      <c r="HO64" s="736"/>
      <c r="HP64" s="736"/>
      <c r="HQ64" s="736"/>
      <c r="HR64" s="736"/>
      <c r="HS64" s="736"/>
      <c r="HT64" s="736"/>
      <c r="HU64" s="736"/>
      <c r="HV64" s="736"/>
      <c r="HW64" s="736"/>
      <c r="HX64" s="736"/>
      <c r="HY64" s="736"/>
      <c r="HZ64" s="736"/>
      <c r="IA64" s="736"/>
      <c r="IB64" s="736"/>
      <c r="IC64" s="736"/>
      <c r="ID64" s="736"/>
      <c r="IE64" s="736"/>
      <c r="IF64" s="736"/>
      <c r="IG64" s="736"/>
      <c r="IH64" s="736"/>
    </row>
    <row r="65" spans="1:242" s="34" customFormat="1" ht="22.5" customHeight="1">
      <c r="A65" s="736"/>
      <c r="B65" s="991">
        <v>12</v>
      </c>
      <c r="C65" s="994" t="s">
        <v>893</v>
      </c>
      <c r="D65" s="997">
        <v>2020</v>
      </c>
      <c r="E65" s="997">
        <v>2020</v>
      </c>
      <c r="F65" s="997">
        <v>500</v>
      </c>
      <c r="G65" s="997">
        <v>500</v>
      </c>
      <c r="H65" s="743" t="s">
        <v>81</v>
      </c>
      <c r="I65" s="744"/>
      <c r="J65" s="353"/>
      <c r="K65" s="353"/>
      <c r="L65" s="353"/>
      <c r="M65" s="353"/>
      <c r="N65" s="353"/>
      <c r="O65" s="745"/>
      <c r="P65" s="736"/>
      <c r="Q65" s="736"/>
      <c r="R65" s="736"/>
      <c r="S65" s="736"/>
      <c r="T65" s="736"/>
      <c r="U65" s="736"/>
      <c r="V65" s="736"/>
      <c r="W65" s="736"/>
      <c r="X65" s="736"/>
      <c r="Y65" s="736"/>
      <c r="Z65" s="736"/>
      <c r="AA65" s="736"/>
      <c r="AB65" s="736"/>
      <c r="AC65" s="736"/>
      <c r="AD65" s="736"/>
      <c r="AE65" s="736"/>
      <c r="AF65" s="736"/>
      <c r="AG65" s="736"/>
      <c r="AH65" s="736"/>
      <c r="AI65" s="736"/>
      <c r="AJ65" s="736"/>
      <c r="AK65" s="736"/>
      <c r="AL65" s="736"/>
      <c r="AM65" s="736"/>
      <c r="AN65" s="736"/>
      <c r="AO65" s="736"/>
      <c r="AP65" s="736"/>
      <c r="AQ65" s="736"/>
      <c r="AR65" s="736"/>
      <c r="AS65" s="736"/>
      <c r="AT65" s="736"/>
      <c r="AU65" s="736"/>
      <c r="AV65" s="736"/>
      <c r="AW65" s="736"/>
      <c r="AX65" s="736"/>
      <c r="AY65" s="736"/>
      <c r="AZ65" s="736"/>
      <c r="BA65" s="736"/>
      <c r="BB65" s="736"/>
      <c r="BC65" s="736"/>
      <c r="BD65" s="736"/>
      <c r="BE65" s="736"/>
      <c r="BF65" s="736"/>
      <c r="BG65" s="736"/>
      <c r="BH65" s="736"/>
      <c r="BI65" s="736"/>
      <c r="BJ65" s="736"/>
      <c r="BK65" s="736"/>
      <c r="BL65" s="736"/>
      <c r="BM65" s="736"/>
      <c r="BN65" s="736"/>
      <c r="BO65" s="736"/>
      <c r="BP65" s="736"/>
      <c r="BQ65" s="736"/>
      <c r="BR65" s="736"/>
      <c r="BS65" s="736"/>
      <c r="BT65" s="736"/>
      <c r="BU65" s="736"/>
      <c r="BV65" s="736"/>
      <c r="BW65" s="736"/>
      <c r="BX65" s="736"/>
      <c r="BY65" s="736"/>
      <c r="BZ65" s="736"/>
      <c r="CA65" s="736"/>
      <c r="CB65" s="736"/>
      <c r="CC65" s="736"/>
      <c r="CD65" s="736"/>
      <c r="CE65" s="736"/>
      <c r="CF65" s="736"/>
      <c r="CG65" s="736"/>
      <c r="CH65" s="736"/>
      <c r="CI65" s="736"/>
      <c r="CJ65" s="736"/>
      <c r="CK65" s="736"/>
      <c r="CL65" s="736"/>
      <c r="CM65" s="736"/>
      <c r="CN65" s="736"/>
      <c r="CO65" s="736"/>
      <c r="CP65" s="736"/>
      <c r="CQ65" s="736"/>
      <c r="CR65" s="736"/>
      <c r="CS65" s="736"/>
      <c r="CT65" s="736"/>
      <c r="CU65" s="736"/>
      <c r="CV65" s="736"/>
      <c r="CW65" s="736"/>
      <c r="CX65" s="736"/>
      <c r="CY65" s="736"/>
      <c r="CZ65" s="736"/>
      <c r="DA65" s="736"/>
      <c r="DB65" s="736"/>
      <c r="DC65" s="736"/>
      <c r="DD65" s="736"/>
      <c r="DE65" s="736"/>
      <c r="DF65" s="736"/>
      <c r="DG65" s="736"/>
      <c r="DH65" s="736"/>
      <c r="DI65" s="736"/>
      <c r="DJ65" s="736"/>
      <c r="DK65" s="736"/>
      <c r="DL65" s="736"/>
      <c r="DM65" s="736"/>
      <c r="DN65" s="736"/>
      <c r="DO65" s="736"/>
      <c r="DP65" s="736"/>
      <c r="DQ65" s="736"/>
      <c r="DR65" s="736"/>
      <c r="DS65" s="736"/>
      <c r="DT65" s="736"/>
      <c r="DU65" s="736"/>
      <c r="DV65" s="736"/>
      <c r="DW65" s="736"/>
      <c r="DX65" s="736"/>
      <c r="DY65" s="736"/>
      <c r="DZ65" s="736"/>
      <c r="EA65" s="736"/>
      <c r="EB65" s="736"/>
      <c r="EC65" s="736"/>
      <c r="ED65" s="736"/>
      <c r="EE65" s="736"/>
      <c r="EF65" s="736"/>
      <c r="EG65" s="736"/>
      <c r="EH65" s="736"/>
      <c r="EI65" s="736"/>
      <c r="EJ65" s="736"/>
      <c r="EK65" s="736"/>
      <c r="EL65" s="736"/>
      <c r="EM65" s="736"/>
      <c r="EN65" s="736"/>
      <c r="EO65" s="736"/>
      <c r="EP65" s="736"/>
      <c r="EQ65" s="736"/>
      <c r="ER65" s="736"/>
      <c r="ES65" s="736"/>
      <c r="ET65" s="736"/>
      <c r="EU65" s="736"/>
      <c r="EV65" s="736"/>
      <c r="EW65" s="736"/>
      <c r="EX65" s="736"/>
      <c r="EY65" s="736"/>
      <c r="EZ65" s="736"/>
      <c r="FA65" s="736"/>
      <c r="FB65" s="736"/>
      <c r="FC65" s="736"/>
      <c r="FD65" s="736"/>
      <c r="FE65" s="736"/>
      <c r="FF65" s="736"/>
      <c r="FG65" s="736"/>
      <c r="FH65" s="736"/>
      <c r="FI65" s="736"/>
      <c r="FJ65" s="736"/>
      <c r="FK65" s="736"/>
      <c r="FL65" s="736"/>
      <c r="FM65" s="736"/>
      <c r="FN65" s="736"/>
      <c r="FO65" s="736"/>
      <c r="FP65" s="736"/>
      <c r="FQ65" s="736"/>
      <c r="FR65" s="736"/>
      <c r="FS65" s="736"/>
      <c r="FT65" s="736"/>
      <c r="FU65" s="736"/>
      <c r="FV65" s="736"/>
      <c r="FW65" s="736"/>
      <c r="FX65" s="736"/>
      <c r="FY65" s="736"/>
      <c r="FZ65" s="736"/>
      <c r="GA65" s="736"/>
      <c r="GB65" s="736"/>
      <c r="GC65" s="736"/>
      <c r="GD65" s="736"/>
      <c r="GE65" s="736"/>
      <c r="GF65" s="736"/>
      <c r="GG65" s="736"/>
      <c r="GH65" s="736"/>
      <c r="GI65" s="736"/>
      <c r="GJ65" s="736"/>
      <c r="GK65" s="736"/>
      <c r="GL65" s="736"/>
      <c r="GM65" s="736"/>
      <c r="GN65" s="736"/>
      <c r="GO65" s="736"/>
      <c r="GP65" s="736"/>
      <c r="GQ65" s="736"/>
      <c r="GR65" s="736"/>
      <c r="GS65" s="736"/>
      <c r="GT65" s="736"/>
      <c r="GU65" s="736"/>
      <c r="GV65" s="736"/>
      <c r="GW65" s="736"/>
      <c r="GX65" s="736"/>
      <c r="GY65" s="736"/>
      <c r="GZ65" s="736"/>
      <c r="HA65" s="736"/>
      <c r="HB65" s="736"/>
      <c r="HC65" s="736"/>
      <c r="HD65" s="736"/>
      <c r="HE65" s="736"/>
      <c r="HF65" s="736"/>
      <c r="HG65" s="736"/>
      <c r="HH65" s="736"/>
      <c r="HI65" s="736"/>
      <c r="HJ65" s="736"/>
      <c r="HK65" s="736"/>
      <c r="HL65" s="736"/>
      <c r="HM65" s="736"/>
      <c r="HN65" s="736"/>
      <c r="HO65" s="736"/>
      <c r="HP65" s="736"/>
      <c r="HQ65" s="736"/>
      <c r="HR65" s="736"/>
      <c r="HS65" s="736"/>
      <c r="HT65" s="736"/>
      <c r="HU65" s="736"/>
      <c r="HV65" s="736"/>
      <c r="HW65" s="736"/>
      <c r="HX65" s="736"/>
      <c r="HY65" s="736"/>
      <c r="HZ65" s="736"/>
      <c r="IA65" s="736"/>
      <c r="IB65" s="736"/>
      <c r="IC65" s="736"/>
      <c r="ID65" s="736"/>
      <c r="IE65" s="736"/>
      <c r="IF65" s="736"/>
      <c r="IG65" s="736"/>
      <c r="IH65" s="736"/>
    </row>
    <row r="66" spans="1:242" s="34" customFormat="1" ht="19.5" customHeight="1">
      <c r="A66" s="736"/>
      <c r="B66" s="992"/>
      <c r="C66" s="995"/>
      <c r="D66" s="998"/>
      <c r="E66" s="998"/>
      <c r="F66" s="998"/>
      <c r="G66" s="998"/>
      <c r="H66" s="746" t="s">
        <v>82</v>
      </c>
      <c r="I66" s="747"/>
      <c r="J66" s="354"/>
      <c r="K66" s="354"/>
      <c r="L66" s="354"/>
      <c r="M66" s="354"/>
      <c r="N66" s="354"/>
      <c r="O66" s="748"/>
      <c r="P66" s="736"/>
      <c r="Q66" s="736"/>
      <c r="R66" s="736"/>
      <c r="S66" s="736"/>
      <c r="T66" s="736"/>
      <c r="U66" s="736"/>
      <c r="V66" s="736"/>
      <c r="W66" s="736"/>
      <c r="X66" s="736"/>
      <c r="Y66" s="736"/>
      <c r="Z66" s="736"/>
      <c r="AA66" s="736"/>
      <c r="AB66" s="736"/>
      <c r="AC66" s="736"/>
      <c r="AD66" s="736"/>
      <c r="AE66" s="736"/>
      <c r="AF66" s="736"/>
      <c r="AG66" s="736"/>
      <c r="AH66" s="736"/>
      <c r="AI66" s="736"/>
      <c r="AJ66" s="736"/>
      <c r="AK66" s="736"/>
      <c r="AL66" s="736"/>
      <c r="AM66" s="736"/>
      <c r="AN66" s="736"/>
      <c r="AO66" s="736"/>
      <c r="AP66" s="736"/>
      <c r="AQ66" s="736"/>
      <c r="AR66" s="736"/>
      <c r="AS66" s="736"/>
      <c r="AT66" s="736"/>
      <c r="AU66" s="736"/>
      <c r="AV66" s="736"/>
      <c r="AW66" s="736"/>
      <c r="AX66" s="736"/>
      <c r="AY66" s="736"/>
      <c r="AZ66" s="736"/>
      <c r="BA66" s="736"/>
      <c r="BB66" s="736"/>
      <c r="BC66" s="736"/>
      <c r="BD66" s="736"/>
      <c r="BE66" s="736"/>
      <c r="BF66" s="736"/>
      <c r="BG66" s="736"/>
      <c r="BH66" s="736"/>
      <c r="BI66" s="736"/>
      <c r="BJ66" s="736"/>
      <c r="BK66" s="736"/>
      <c r="BL66" s="736"/>
      <c r="BM66" s="736"/>
      <c r="BN66" s="736"/>
      <c r="BO66" s="736"/>
      <c r="BP66" s="736"/>
      <c r="BQ66" s="736"/>
      <c r="BR66" s="736"/>
      <c r="BS66" s="736"/>
      <c r="BT66" s="736"/>
      <c r="BU66" s="736"/>
      <c r="BV66" s="736"/>
      <c r="BW66" s="736"/>
      <c r="BX66" s="736"/>
      <c r="BY66" s="736"/>
      <c r="BZ66" s="736"/>
      <c r="CA66" s="736"/>
      <c r="CB66" s="736"/>
      <c r="CC66" s="736"/>
      <c r="CD66" s="736"/>
      <c r="CE66" s="736"/>
      <c r="CF66" s="736"/>
      <c r="CG66" s="736"/>
      <c r="CH66" s="736"/>
      <c r="CI66" s="736"/>
      <c r="CJ66" s="736"/>
      <c r="CK66" s="736"/>
      <c r="CL66" s="736"/>
      <c r="CM66" s="736"/>
      <c r="CN66" s="736"/>
      <c r="CO66" s="736"/>
      <c r="CP66" s="736"/>
      <c r="CQ66" s="736"/>
      <c r="CR66" s="736"/>
      <c r="CS66" s="736"/>
      <c r="CT66" s="736"/>
      <c r="CU66" s="736"/>
      <c r="CV66" s="736"/>
      <c r="CW66" s="736"/>
      <c r="CX66" s="736"/>
      <c r="CY66" s="736"/>
      <c r="CZ66" s="736"/>
      <c r="DA66" s="736"/>
      <c r="DB66" s="736"/>
      <c r="DC66" s="736"/>
      <c r="DD66" s="736"/>
      <c r="DE66" s="736"/>
      <c r="DF66" s="736"/>
      <c r="DG66" s="736"/>
      <c r="DH66" s="736"/>
      <c r="DI66" s="736"/>
      <c r="DJ66" s="736"/>
      <c r="DK66" s="736"/>
      <c r="DL66" s="736"/>
      <c r="DM66" s="736"/>
      <c r="DN66" s="736"/>
      <c r="DO66" s="736"/>
      <c r="DP66" s="736"/>
      <c r="DQ66" s="736"/>
      <c r="DR66" s="736"/>
      <c r="DS66" s="736"/>
      <c r="DT66" s="736"/>
      <c r="DU66" s="736"/>
      <c r="DV66" s="736"/>
      <c r="DW66" s="736"/>
      <c r="DX66" s="736"/>
      <c r="DY66" s="736"/>
      <c r="DZ66" s="736"/>
      <c r="EA66" s="736"/>
      <c r="EB66" s="736"/>
      <c r="EC66" s="736"/>
      <c r="ED66" s="736"/>
      <c r="EE66" s="736"/>
      <c r="EF66" s="736"/>
      <c r="EG66" s="736"/>
      <c r="EH66" s="736"/>
      <c r="EI66" s="736"/>
      <c r="EJ66" s="736"/>
      <c r="EK66" s="736"/>
      <c r="EL66" s="736"/>
      <c r="EM66" s="736"/>
      <c r="EN66" s="736"/>
      <c r="EO66" s="736"/>
      <c r="EP66" s="736"/>
      <c r="EQ66" s="736"/>
      <c r="ER66" s="736"/>
      <c r="ES66" s="736"/>
      <c r="ET66" s="736"/>
      <c r="EU66" s="736"/>
      <c r="EV66" s="736"/>
      <c r="EW66" s="736"/>
      <c r="EX66" s="736"/>
      <c r="EY66" s="736"/>
      <c r="EZ66" s="736"/>
      <c r="FA66" s="736"/>
      <c r="FB66" s="736"/>
      <c r="FC66" s="736"/>
      <c r="FD66" s="736"/>
      <c r="FE66" s="736"/>
      <c r="FF66" s="736"/>
      <c r="FG66" s="736"/>
      <c r="FH66" s="736"/>
      <c r="FI66" s="736"/>
      <c r="FJ66" s="736"/>
      <c r="FK66" s="736"/>
      <c r="FL66" s="736"/>
      <c r="FM66" s="736"/>
      <c r="FN66" s="736"/>
      <c r="FO66" s="736"/>
      <c r="FP66" s="736"/>
      <c r="FQ66" s="736"/>
      <c r="FR66" s="736"/>
      <c r="FS66" s="736"/>
      <c r="FT66" s="736"/>
      <c r="FU66" s="736"/>
      <c r="FV66" s="736"/>
      <c r="FW66" s="736"/>
      <c r="FX66" s="736"/>
      <c r="FY66" s="736"/>
      <c r="FZ66" s="736"/>
      <c r="GA66" s="736"/>
      <c r="GB66" s="736"/>
      <c r="GC66" s="736"/>
      <c r="GD66" s="736"/>
      <c r="GE66" s="736"/>
      <c r="GF66" s="736"/>
      <c r="GG66" s="736"/>
      <c r="GH66" s="736"/>
      <c r="GI66" s="736"/>
      <c r="GJ66" s="736"/>
      <c r="GK66" s="736"/>
      <c r="GL66" s="736"/>
      <c r="GM66" s="736"/>
      <c r="GN66" s="736"/>
      <c r="GO66" s="736"/>
      <c r="GP66" s="736"/>
      <c r="GQ66" s="736"/>
      <c r="GR66" s="736"/>
      <c r="GS66" s="736"/>
      <c r="GT66" s="736"/>
      <c r="GU66" s="736"/>
      <c r="GV66" s="736"/>
      <c r="GW66" s="736"/>
      <c r="GX66" s="736"/>
      <c r="GY66" s="736"/>
      <c r="GZ66" s="736"/>
      <c r="HA66" s="736"/>
      <c r="HB66" s="736"/>
      <c r="HC66" s="736"/>
      <c r="HD66" s="736"/>
      <c r="HE66" s="736"/>
      <c r="HF66" s="736"/>
      <c r="HG66" s="736"/>
      <c r="HH66" s="736"/>
      <c r="HI66" s="736"/>
      <c r="HJ66" s="736"/>
      <c r="HK66" s="736"/>
      <c r="HL66" s="736"/>
      <c r="HM66" s="736"/>
      <c r="HN66" s="736"/>
      <c r="HO66" s="736"/>
      <c r="HP66" s="736"/>
      <c r="HQ66" s="736"/>
      <c r="HR66" s="736"/>
      <c r="HS66" s="736"/>
      <c r="HT66" s="736"/>
      <c r="HU66" s="736"/>
      <c r="HV66" s="736"/>
      <c r="HW66" s="736"/>
      <c r="HX66" s="736"/>
      <c r="HY66" s="736"/>
      <c r="HZ66" s="736"/>
      <c r="IA66" s="736"/>
      <c r="IB66" s="736"/>
      <c r="IC66" s="736"/>
      <c r="ID66" s="736"/>
      <c r="IE66" s="736"/>
      <c r="IF66" s="736"/>
      <c r="IG66" s="736"/>
      <c r="IH66" s="736"/>
    </row>
    <row r="67" spans="1:242" s="34" customFormat="1" ht="19.5" customHeight="1">
      <c r="A67" s="736"/>
      <c r="B67" s="992"/>
      <c r="C67" s="995"/>
      <c r="D67" s="998"/>
      <c r="E67" s="998"/>
      <c r="F67" s="998"/>
      <c r="G67" s="998"/>
      <c r="H67" s="746" t="s">
        <v>708</v>
      </c>
      <c r="I67" s="747"/>
      <c r="J67" s="354"/>
      <c r="K67" s="354"/>
      <c r="L67" s="486"/>
      <c r="M67" s="354"/>
      <c r="N67" s="486"/>
      <c r="O67" s="748"/>
      <c r="P67" s="736"/>
      <c r="Q67" s="736"/>
      <c r="R67" s="736"/>
      <c r="S67" s="736"/>
      <c r="T67" s="736"/>
      <c r="U67" s="736"/>
      <c r="V67" s="736"/>
      <c r="W67" s="736"/>
      <c r="X67" s="736"/>
      <c r="Y67" s="736"/>
      <c r="Z67" s="736"/>
      <c r="AA67" s="736"/>
      <c r="AB67" s="736"/>
      <c r="AC67" s="736"/>
      <c r="AD67" s="736"/>
      <c r="AE67" s="736"/>
      <c r="AF67" s="736"/>
      <c r="AG67" s="736"/>
      <c r="AH67" s="736"/>
      <c r="AI67" s="736"/>
      <c r="AJ67" s="736"/>
      <c r="AK67" s="736"/>
      <c r="AL67" s="736"/>
      <c r="AM67" s="736"/>
      <c r="AN67" s="736"/>
      <c r="AO67" s="736"/>
      <c r="AP67" s="736"/>
      <c r="AQ67" s="736"/>
      <c r="AR67" s="736"/>
      <c r="AS67" s="736"/>
      <c r="AT67" s="736"/>
      <c r="AU67" s="736"/>
      <c r="AV67" s="736"/>
      <c r="AW67" s="736"/>
      <c r="AX67" s="736"/>
      <c r="AY67" s="736"/>
      <c r="AZ67" s="736"/>
      <c r="BA67" s="736"/>
      <c r="BB67" s="736"/>
      <c r="BC67" s="736"/>
      <c r="BD67" s="736"/>
      <c r="BE67" s="736"/>
      <c r="BF67" s="736"/>
      <c r="BG67" s="736"/>
      <c r="BH67" s="736"/>
      <c r="BI67" s="736"/>
      <c r="BJ67" s="736"/>
      <c r="BK67" s="736"/>
      <c r="BL67" s="736"/>
      <c r="BM67" s="736"/>
      <c r="BN67" s="736"/>
      <c r="BO67" s="736"/>
      <c r="BP67" s="736"/>
      <c r="BQ67" s="736"/>
      <c r="BR67" s="736"/>
      <c r="BS67" s="736"/>
      <c r="BT67" s="736"/>
      <c r="BU67" s="736"/>
      <c r="BV67" s="736"/>
      <c r="BW67" s="736"/>
      <c r="BX67" s="736"/>
      <c r="BY67" s="736"/>
      <c r="BZ67" s="736"/>
      <c r="CA67" s="736"/>
      <c r="CB67" s="736"/>
      <c r="CC67" s="736"/>
      <c r="CD67" s="736"/>
      <c r="CE67" s="736"/>
      <c r="CF67" s="736"/>
      <c r="CG67" s="736"/>
      <c r="CH67" s="736"/>
      <c r="CI67" s="736"/>
      <c r="CJ67" s="736"/>
      <c r="CK67" s="736"/>
      <c r="CL67" s="736"/>
      <c r="CM67" s="736"/>
      <c r="CN67" s="736"/>
      <c r="CO67" s="736"/>
      <c r="CP67" s="736"/>
      <c r="CQ67" s="736"/>
      <c r="CR67" s="736"/>
      <c r="CS67" s="736"/>
      <c r="CT67" s="736"/>
      <c r="CU67" s="736"/>
      <c r="CV67" s="736"/>
      <c r="CW67" s="736"/>
      <c r="CX67" s="736"/>
      <c r="CY67" s="736"/>
      <c r="CZ67" s="736"/>
      <c r="DA67" s="736"/>
      <c r="DB67" s="736"/>
      <c r="DC67" s="736"/>
      <c r="DD67" s="736"/>
      <c r="DE67" s="736"/>
      <c r="DF67" s="736"/>
      <c r="DG67" s="736"/>
      <c r="DH67" s="736"/>
      <c r="DI67" s="736"/>
      <c r="DJ67" s="736"/>
      <c r="DK67" s="736"/>
      <c r="DL67" s="736"/>
      <c r="DM67" s="736"/>
      <c r="DN67" s="736"/>
      <c r="DO67" s="736"/>
      <c r="DP67" s="736"/>
      <c r="DQ67" s="736"/>
      <c r="DR67" s="736"/>
      <c r="DS67" s="736"/>
      <c r="DT67" s="736"/>
      <c r="DU67" s="736"/>
      <c r="DV67" s="736"/>
      <c r="DW67" s="736"/>
      <c r="DX67" s="736"/>
      <c r="DY67" s="736"/>
      <c r="DZ67" s="736"/>
      <c r="EA67" s="736"/>
      <c r="EB67" s="736"/>
      <c r="EC67" s="736"/>
      <c r="ED67" s="736"/>
      <c r="EE67" s="736"/>
      <c r="EF67" s="736"/>
      <c r="EG67" s="736"/>
      <c r="EH67" s="736"/>
      <c r="EI67" s="736"/>
      <c r="EJ67" s="736"/>
      <c r="EK67" s="736"/>
      <c r="EL67" s="736"/>
      <c r="EM67" s="736"/>
      <c r="EN67" s="736"/>
      <c r="EO67" s="736"/>
      <c r="EP67" s="736"/>
      <c r="EQ67" s="736"/>
      <c r="ER67" s="736"/>
      <c r="ES67" s="736"/>
      <c r="ET67" s="736"/>
      <c r="EU67" s="736"/>
      <c r="EV67" s="736"/>
      <c r="EW67" s="736"/>
      <c r="EX67" s="736"/>
      <c r="EY67" s="736"/>
      <c r="EZ67" s="736"/>
      <c r="FA67" s="736"/>
      <c r="FB67" s="736"/>
      <c r="FC67" s="736"/>
      <c r="FD67" s="736"/>
      <c r="FE67" s="736"/>
      <c r="FF67" s="736"/>
      <c r="FG67" s="736"/>
      <c r="FH67" s="736"/>
      <c r="FI67" s="736"/>
      <c r="FJ67" s="736"/>
      <c r="FK67" s="736"/>
      <c r="FL67" s="736"/>
      <c r="FM67" s="736"/>
      <c r="FN67" s="736"/>
      <c r="FO67" s="736"/>
      <c r="FP67" s="736"/>
      <c r="FQ67" s="736"/>
      <c r="FR67" s="736"/>
      <c r="FS67" s="736"/>
      <c r="FT67" s="736"/>
      <c r="FU67" s="736"/>
      <c r="FV67" s="736"/>
      <c r="FW67" s="736"/>
      <c r="FX67" s="736"/>
      <c r="FY67" s="736"/>
      <c r="FZ67" s="736"/>
      <c r="GA67" s="736"/>
      <c r="GB67" s="736"/>
      <c r="GC67" s="736"/>
      <c r="GD67" s="736"/>
      <c r="GE67" s="736"/>
      <c r="GF67" s="736"/>
      <c r="GG67" s="736"/>
      <c r="GH67" s="736"/>
      <c r="GI67" s="736"/>
      <c r="GJ67" s="736"/>
      <c r="GK67" s="736"/>
      <c r="GL67" s="736"/>
      <c r="GM67" s="736"/>
      <c r="GN67" s="736"/>
      <c r="GO67" s="736"/>
      <c r="GP67" s="736"/>
      <c r="GQ67" s="736"/>
      <c r="GR67" s="736"/>
      <c r="GS67" s="736"/>
      <c r="GT67" s="736"/>
      <c r="GU67" s="736"/>
      <c r="GV67" s="736"/>
      <c r="GW67" s="736"/>
      <c r="GX67" s="736"/>
      <c r="GY67" s="736"/>
      <c r="GZ67" s="736"/>
      <c r="HA67" s="736"/>
      <c r="HB67" s="736"/>
      <c r="HC67" s="736"/>
      <c r="HD67" s="736"/>
      <c r="HE67" s="736"/>
      <c r="HF67" s="736"/>
      <c r="HG67" s="736"/>
      <c r="HH67" s="736"/>
      <c r="HI67" s="736"/>
      <c r="HJ67" s="736"/>
      <c r="HK67" s="736"/>
      <c r="HL67" s="736"/>
      <c r="HM67" s="736"/>
      <c r="HN67" s="736"/>
      <c r="HO67" s="736"/>
      <c r="HP67" s="736"/>
      <c r="HQ67" s="736"/>
      <c r="HR67" s="736"/>
      <c r="HS67" s="736"/>
      <c r="HT67" s="736"/>
      <c r="HU67" s="736"/>
      <c r="HV67" s="736"/>
      <c r="HW67" s="736"/>
      <c r="HX67" s="736"/>
      <c r="HY67" s="736"/>
      <c r="HZ67" s="736"/>
      <c r="IA67" s="736"/>
      <c r="IB67" s="736"/>
      <c r="IC67" s="736"/>
      <c r="ID67" s="736"/>
      <c r="IE67" s="736"/>
      <c r="IF67" s="736"/>
      <c r="IG67" s="736"/>
      <c r="IH67" s="736"/>
    </row>
    <row r="68" spans="1:242" s="34" customFormat="1" ht="24.75" customHeight="1" thickBot="1">
      <c r="A68" s="736"/>
      <c r="B68" s="992"/>
      <c r="C68" s="995"/>
      <c r="D68" s="998"/>
      <c r="E68" s="998"/>
      <c r="F68" s="998"/>
      <c r="G68" s="998"/>
      <c r="H68" s="764" t="s">
        <v>23</v>
      </c>
      <c r="I68" s="765"/>
      <c r="J68" s="355"/>
      <c r="K68" s="355"/>
      <c r="L68" s="355"/>
      <c r="M68" s="355"/>
      <c r="N68" s="487"/>
      <c r="O68" s="751"/>
      <c r="P68" s="736"/>
      <c r="Q68" s="736"/>
      <c r="R68" s="736"/>
      <c r="S68" s="736"/>
      <c r="T68" s="736"/>
      <c r="U68" s="736"/>
      <c r="V68" s="736"/>
      <c r="W68" s="736"/>
      <c r="X68" s="736"/>
      <c r="Y68" s="736"/>
      <c r="Z68" s="736"/>
      <c r="AA68" s="736"/>
      <c r="AB68" s="736"/>
      <c r="AC68" s="736"/>
      <c r="AD68" s="736"/>
      <c r="AE68" s="736"/>
      <c r="AF68" s="736"/>
      <c r="AG68" s="736"/>
      <c r="AH68" s="736"/>
      <c r="AI68" s="736"/>
      <c r="AJ68" s="736"/>
      <c r="AK68" s="736"/>
      <c r="AL68" s="736"/>
      <c r="AM68" s="736"/>
      <c r="AN68" s="736"/>
      <c r="AO68" s="736"/>
      <c r="AP68" s="736"/>
      <c r="AQ68" s="736"/>
      <c r="AR68" s="736"/>
      <c r="AS68" s="736"/>
      <c r="AT68" s="736"/>
      <c r="AU68" s="736"/>
      <c r="AV68" s="736"/>
      <c r="AW68" s="736"/>
      <c r="AX68" s="736"/>
      <c r="AY68" s="736"/>
      <c r="AZ68" s="736"/>
      <c r="BA68" s="736"/>
      <c r="BB68" s="736"/>
      <c r="BC68" s="736"/>
      <c r="BD68" s="736"/>
      <c r="BE68" s="736"/>
      <c r="BF68" s="736"/>
      <c r="BG68" s="736"/>
      <c r="BH68" s="736"/>
      <c r="BI68" s="736"/>
      <c r="BJ68" s="736"/>
      <c r="BK68" s="736"/>
      <c r="BL68" s="736"/>
      <c r="BM68" s="736"/>
      <c r="BN68" s="736"/>
      <c r="BO68" s="736"/>
      <c r="BP68" s="736"/>
      <c r="BQ68" s="736"/>
      <c r="BR68" s="736"/>
      <c r="BS68" s="736"/>
      <c r="BT68" s="736"/>
      <c r="BU68" s="736"/>
      <c r="BV68" s="736"/>
      <c r="BW68" s="736"/>
      <c r="BX68" s="736"/>
      <c r="BY68" s="736"/>
      <c r="BZ68" s="736"/>
      <c r="CA68" s="736"/>
      <c r="CB68" s="736"/>
      <c r="CC68" s="736"/>
      <c r="CD68" s="736"/>
      <c r="CE68" s="736"/>
      <c r="CF68" s="736"/>
      <c r="CG68" s="736"/>
      <c r="CH68" s="736"/>
      <c r="CI68" s="736"/>
      <c r="CJ68" s="736"/>
      <c r="CK68" s="736"/>
      <c r="CL68" s="736"/>
      <c r="CM68" s="736"/>
      <c r="CN68" s="736"/>
      <c r="CO68" s="736"/>
      <c r="CP68" s="736"/>
      <c r="CQ68" s="736"/>
      <c r="CR68" s="736"/>
      <c r="CS68" s="736"/>
      <c r="CT68" s="736"/>
      <c r="CU68" s="736"/>
      <c r="CV68" s="736"/>
      <c r="CW68" s="736"/>
      <c r="CX68" s="736"/>
      <c r="CY68" s="736"/>
      <c r="CZ68" s="736"/>
      <c r="DA68" s="736"/>
      <c r="DB68" s="736"/>
      <c r="DC68" s="736"/>
      <c r="DD68" s="736"/>
      <c r="DE68" s="736"/>
      <c r="DF68" s="736"/>
      <c r="DG68" s="736"/>
      <c r="DH68" s="736"/>
      <c r="DI68" s="736"/>
      <c r="DJ68" s="736"/>
      <c r="DK68" s="736"/>
      <c r="DL68" s="736"/>
      <c r="DM68" s="736"/>
      <c r="DN68" s="736"/>
      <c r="DO68" s="736"/>
      <c r="DP68" s="736"/>
      <c r="DQ68" s="736"/>
      <c r="DR68" s="736"/>
      <c r="DS68" s="736"/>
      <c r="DT68" s="736"/>
      <c r="DU68" s="736"/>
      <c r="DV68" s="736"/>
      <c r="DW68" s="736"/>
      <c r="DX68" s="736"/>
      <c r="DY68" s="736"/>
      <c r="DZ68" s="736"/>
      <c r="EA68" s="736"/>
      <c r="EB68" s="736"/>
      <c r="EC68" s="736"/>
      <c r="ED68" s="736"/>
      <c r="EE68" s="736"/>
      <c r="EF68" s="736"/>
      <c r="EG68" s="736"/>
      <c r="EH68" s="736"/>
      <c r="EI68" s="736"/>
      <c r="EJ68" s="736"/>
      <c r="EK68" s="736"/>
      <c r="EL68" s="736"/>
      <c r="EM68" s="736"/>
      <c r="EN68" s="736"/>
      <c r="EO68" s="736"/>
      <c r="EP68" s="736"/>
      <c r="EQ68" s="736"/>
      <c r="ER68" s="736"/>
      <c r="ES68" s="736"/>
      <c r="ET68" s="736"/>
      <c r="EU68" s="736"/>
      <c r="EV68" s="736"/>
      <c r="EW68" s="736"/>
      <c r="EX68" s="736"/>
      <c r="EY68" s="736"/>
      <c r="EZ68" s="736"/>
      <c r="FA68" s="736"/>
      <c r="FB68" s="736"/>
      <c r="FC68" s="736"/>
      <c r="FD68" s="736"/>
      <c r="FE68" s="736"/>
      <c r="FF68" s="736"/>
      <c r="FG68" s="736"/>
      <c r="FH68" s="736"/>
      <c r="FI68" s="736"/>
      <c r="FJ68" s="736"/>
      <c r="FK68" s="736"/>
      <c r="FL68" s="736"/>
      <c r="FM68" s="736"/>
      <c r="FN68" s="736"/>
      <c r="FO68" s="736"/>
      <c r="FP68" s="736"/>
      <c r="FQ68" s="736"/>
      <c r="FR68" s="736"/>
      <c r="FS68" s="736"/>
      <c r="FT68" s="736"/>
      <c r="FU68" s="736"/>
      <c r="FV68" s="736"/>
      <c r="FW68" s="736"/>
      <c r="FX68" s="736"/>
      <c r="FY68" s="736"/>
      <c r="FZ68" s="736"/>
      <c r="GA68" s="736"/>
      <c r="GB68" s="736"/>
      <c r="GC68" s="736"/>
      <c r="GD68" s="736"/>
      <c r="GE68" s="736"/>
      <c r="GF68" s="736"/>
      <c r="GG68" s="736"/>
      <c r="GH68" s="736"/>
      <c r="GI68" s="736"/>
      <c r="GJ68" s="736"/>
      <c r="GK68" s="736"/>
      <c r="GL68" s="736"/>
      <c r="GM68" s="736"/>
      <c r="GN68" s="736"/>
      <c r="GO68" s="736"/>
      <c r="GP68" s="736"/>
      <c r="GQ68" s="736"/>
      <c r="GR68" s="736"/>
      <c r="GS68" s="736"/>
      <c r="GT68" s="736"/>
      <c r="GU68" s="736"/>
      <c r="GV68" s="736"/>
      <c r="GW68" s="736"/>
      <c r="GX68" s="736"/>
      <c r="GY68" s="736"/>
      <c r="GZ68" s="736"/>
      <c r="HA68" s="736"/>
      <c r="HB68" s="736"/>
      <c r="HC68" s="736"/>
      <c r="HD68" s="736"/>
      <c r="HE68" s="736"/>
      <c r="HF68" s="736"/>
      <c r="HG68" s="736"/>
      <c r="HH68" s="736"/>
      <c r="HI68" s="736"/>
      <c r="HJ68" s="736"/>
      <c r="HK68" s="736"/>
      <c r="HL68" s="736"/>
      <c r="HM68" s="736"/>
      <c r="HN68" s="736"/>
      <c r="HO68" s="736"/>
      <c r="HP68" s="736"/>
      <c r="HQ68" s="736"/>
      <c r="HR68" s="736"/>
      <c r="HS68" s="736"/>
      <c r="HT68" s="736"/>
      <c r="HU68" s="736"/>
      <c r="HV68" s="736"/>
      <c r="HW68" s="736"/>
      <c r="HX68" s="736"/>
      <c r="HY68" s="736"/>
      <c r="HZ68" s="736"/>
      <c r="IA68" s="736"/>
      <c r="IB68" s="736"/>
      <c r="IC68" s="736"/>
      <c r="ID68" s="736"/>
      <c r="IE68" s="736"/>
      <c r="IF68" s="736"/>
      <c r="IG68" s="736"/>
      <c r="IH68" s="736"/>
    </row>
    <row r="69" spans="2:15" ht="19.5" customHeight="1" thickBot="1">
      <c r="B69" s="993"/>
      <c r="C69" s="996"/>
      <c r="D69" s="999"/>
      <c r="E69" s="999"/>
      <c r="F69" s="999"/>
      <c r="G69" s="999"/>
      <c r="H69" s="766" t="s">
        <v>568</v>
      </c>
      <c r="I69" s="750"/>
      <c r="J69" s="355"/>
      <c r="K69" s="355"/>
      <c r="L69" s="357"/>
      <c r="M69" s="357"/>
      <c r="N69" s="488"/>
      <c r="O69" s="767"/>
    </row>
    <row r="70" spans="2:15" ht="19.5" customHeight="1">
      <c r="B70" s="991">
        <v>13</v>
      </c>
      <c r="C70" s="994" t="s">
        <v>895</v>
      </c>
      <c r="D70" s="997">
        <v>2020</v>
      </c>
      <c r="E70" s="997">
        <v>2020</v>
      </c>
      <c r="F70" s="997">
        <v>300</v>
      </c>
      <c r="G70" s="997">
        <v>300</v>
      </c>
      <c r="H70" s="743" t="s">
        <v>81</v>
      </c>
      <c r="I70" s="744"/>
      <c r="J70" s="353"/>
      <c r="K70" s="353"/>
      <c r="L70" s="353"/>
      <c r="M70" s="353"/>
      <c r="N70" s="353"/>
      <c r="O70" s="745"/>
    </row>
    <row r="71" spans="2:15" ht="19.5" customHeight="1">
      <c r="B71" s="992"/>
      <c r="C71" s="995"/>
      <c r="D71" s="998"/>
      <c r="E71" s="998"/>
      <c r="F71" s="998"/>
      <c r="G71" s="998"/>
      <c r="H71" s="746" t="s">
        <v>82</v>
      </c>
      <c r="I71" s="747"/>
      <c r="J71" s="354"/>
      <c r="K71" s="354"/>
      <c r="L71" s="354"/>
      <c r="M71" s="354"/>
      <c r="N71" s="354"/>
      <c r="O71" s="748"/>
    </row>
    <row r="72" spans="2:15" ht="15.75">
      <c r="B72" s="992"/>
      <c r="C72" s="995"/>
      <c r="D72" s="998"/>
      <c r="E72" s="998"/>
      <c r="F72" s="998"/>
      <c r="G72" s="998"/>
      <c r="H72" s="746" t="s">
        <v>708</v>
      </c>
      <c r="I72" s="747"/>
      <c r="J72" s="354"/>
      <c r="K72" s="354"/>
      <c r="L72" s="354"/>
      <c r="M72" s="354"/>
      <c r="N72" s="354"/>
      <c r="O72" s="748"/>
    </row>
    <row r="73" spans="2:15" ht="16.5" thickBot="1">
      <c r="B73" s="992"/>
      <c r="C73" s="995"/>
      <c r="D73" s="998"/>
      <c r="E73" s="998"/>
      <c r="F73" s="998"/>
      <c r="G73" s="998"/>
      <c r="H73" s="749" t="s">
        <v>23</v>
      </c>
      <c r="I73" s="750"/>
      <c r="J73" s="355"/>
      <c r="K73" s="355"/>
      <c r="L73" s="355"/>
      <c r="M73" s="355"/>
      <c r="N73" s="355"/>
      <c r="O73" s="751"/>
    </row>
    <row r="74" spans="2:15" ht="16.5" thickBot="1">
      <c r="B74" s="993"/>
      <c r="C74" s="996"/>
      <c r="D74" s="999"/>
      <c r="E74" s="999"/>
      <c r="F74" s="999"/>
      <c r="G74" s="999"/>
      <c r="H74" s="753" t="s">
        <v>568</v>
      </c>
      <c r="I74" s="754"/>
      <c r="J74" s="357"/>
      <c r="K74" s="357"/>
      <c r="L74" s="357"/>
      <c r="M74" s="357"/>
      <c r="N74" s="357"/>
      <c r="O74" s="755"/>
    </row>
    <row r="75" spans="2:15" ht="16.5" thickBot="1">
      <c r="B75" s="752"/>
      <c r="C75" s="731"/>
      <c r="D75" s="357"/>
      <c r="E75" s="357"/>
      <c r="F75" s="357"/>
      <c r="G75" s="357"/>
      <c r="H75" s="753" t="s">
        <v>568</v>
      </c>
      <c r="I75" s="750"/>
      <c r="J75" s="355"/>
      <c r="K75" s="355"/>
      <c r="L75" s="357"/>
      <c r="M75" s="357"/>
      <c r="N75" s="357"/>
      <c r="O75" s="755"/>
    </row>
    <row r="76" spans="2:15" ht="16.5" thickBot="1">
      <c r="B76" s="1007" t="s">
        <v>766</v>
      </c>
      <c r="C76" s="1007"/>
      <c r="D76" s="1007"/>
      <c r="E76" s="1007"/>
      <c r="F76" s="489"/>
      <c r="G76" s="490">
        <f>SUM(G10:G75)</f>
        <v>19640</v>
      </c>
      <c r="H76" s="493"/>
      <c r="I76" s="491" t="e">
        <f>SUM(#REF!+#REF!+I74+I69+I64+I59+I54+I49+I44+I39+I34+I29+I24+I19+I14)</f>
        <v>#REF!</v>
      </c>
      <c r="J76" s="491">
        <f>SUM(J59+J54+J49+J44+J39+J34+J29+J24+J19+J14)</f>
        <v>800</v>
      </c>
      <c r="K76" s="491">
        <f>SUM(K59+K54+K49+K44+K39+K34+K29+K24+K19+K14)</f>
        <v>2400</v>
      </c>
      <c r="L76" s="491">
        <f>SUM(L59+L54+L49+L44+L39+L34+L29+L24+L19+L14)</f>
        <v>7150</v>
      </c>
      <c r="M76" s="491">
        <f>SUM(M59+M54+M49+M44+M39+M34+M29+M24+M19+M14)</f>
        <v>21000</v>
      </c>
      <c r="N76" s="491"/>
      <c r="O76" s="492"/>
    </row>
    <row r="77" spans="2:15" ht="15.75">
      <c r="B77" s="737"/>
      <c r="C77" s="737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</row>
  </sheetData>
  <sheetProtection/>
  <mergeCells count="91">
    <mergeCell ref="B76:E76"/>
    <mergeCell ref="B70:B74"/>
    <mergeCell ref="C70:C74"/>
    <mergeCell ref="D70:D74"/>
    <mergeCell ref="E70:E74"/>
    <mergeCell ref="F70:F74"/>
    <mergeCell ref="G70:G74"/>
    <mergeCell ref="B65:B69"/>
    <mergeCell ref="C65:C69"/>
    <mergeCell ref="D65:D69"/>
    <mergeCell ref="E65:E69"/>
    <mergeCell ref="F65:F69"/>
    <mergeCell ref="G65:G69"/>
    <mergeCell ref="B60:B64"/>
    <mergeCell ref="C60:C64"/>
    <mergeCell ref="D60:D64"/>
    <mergeCell ref="E60:E64"/>
    <mergeCell ref="F60:F64"/>
    <mergeCell ref="G60:G64"/>
    <mergeCell ref="B55:B59"/>
    <mergeCell ref="C55:C59"/>
    <mergeCell ref="D55:D59"/>
    <mergeCell ref="E55:E59"/>
    <mergeCell ref="F55:F59"/>
    <mergeCell ref="G55:G59"/>
    <mergeCell ref="B50:B54"/>
    <mergeCell ref="C50:C54"/>
    <mergeCell ref="D50:D54"/>
    <mergeCell ref="E50:E54"/>
    <mergeCell ref="F50:F54"/>
    <mergeCell ref="G50:G54"/>
    <mergeCell ref="B45:B49"/>
    <mergeCell ref="C45:C49"/>
    <mergeCell ref="D45:D49"/>
    <mergeCell ref="E45:E49"/>
    <mergeCell ref="F45:F49"/>
    <mergeCell ref="G45:G49"/>
    <mergeCell ref="G35:G39"/>
    <mergeCell ref="B40:B44"/>
    <mergeCell ref="C40:C44"/>
    <mergeCell ref="D40:D44"/>
    <mergeCell ref="E40:E44"/>
    <mergeCell ref="F40:F44"/>
    <mergeCell ref="G40:G44"/>
    <mergeCell ref="E30:E34"/>
    <mergeCell ref="F30:F34"/>
    <mergeCell ref="B35:B39"/>
    <mergeCell ref="C35:C39"/>
    <mergeCell ref="D35:D39"/>
    <mergeCell ref="E35:E39"/>
    <mergeCell ref="F35:F39"/>
    <mergeCell ref="G30:G34"/>
    <mergeCell ref="B25:B29"/>
    <mergeCell ref="C25:C29"/>
    <mergeCell ref="D25:D29"/>
    <mergeCell ref="E25:E29"/>
    <mergeCell ref="F25:F29"/>
    <mergeCell ref="G25:G29"/>
    <mergeCell ref="B30:B34"/>
    <mergeCell ref="C30:C34"/>
    <mergeCell ref="D30:D34"/>
    <mergeCell ref="B20:B24"/>
    <mergeCell ref="C20:C24"/>
    <mergeCell ref="D20:D24"/>
    <mergeCell ref="E20:E24"/>
    <mergeCell ref="F20:F24"/>
    <mergeCell ref="G20:G24"/>
    <mergeCell ref="B15:B19"/>
    <mergeCell ref="C15:C19"/>
    <mergeCell ref="D15:D19"/>
    <mergeCell ref="E15:E19"/>
    <mergeCell ref="F15:F19"/>
    <mergeCell ref="G15:G19"/>
    <mergeCell ref="B5:O5"/>
    <mergeCell ref="B8:B9"/>
    <mergeCell ref="C8:C9"/>
    <mergeCell ref="D8:D9"/>
    <mergeCell ref="E8:E9"/>
    <mergeCell ref="F8:F9"/>
    <mergeCell ref="G8:G9"/>
    <mergeCell ref="H8:H9"/>
    <mergeCell ref="I8:I9"/>
    <mergeCell ref="J8:M8"/>
    <mergeCell ref="N8:N9"/>
    <mergeCell ref="O8:O9"/>
    <mergeCell ref="B10:B14"/>
    <mergeCell ref="C10:C14"/>
    <mergeCell ref="D10:D14"/>
    <mergeCell ref="E10:E14"/>
    <mergeCell ref="F10:F14"/>
    <mergeCell ref="G10:G14"/>
  </mergeCells>
  <conditionalFormatting sqref="N34">
    <cfRule type="expression" priority="61" dxfId="0" stopIfTrue="1">
      <formula>$J$2&gt;0</formula>
    </cfRule>
  </conditionalFormatting>
  <conditionalFormatting sqref="N10:N14">
    <cfRule type="expression" priority="93" dxfId="0" stopIfTrue="1">
      <formula>$J$2&gt;0</formula>
    </cfRule>
  </conditionalFormatting>
  <conditionalFormatting sqref="O10:O14">
    <cfRule type="expression" priority="94" dxfId="0" stopIfTrue="1">
      <formula>$N$2&gt;0</formula>
    </cfRule>
  </conditionalFormatting>
  <conditionalFormatting sqref="O10:O14">
    <cfRule type="expression" priority="95" dxfId="0" stopIfTrue="1">
      <formula>$O$2&gt;0</formula>
    </cfRule>
  </conditionalFormatting>
  <conditionalFormatting sqref="N10:N14">
    <cfRule type="expression" priority="96" dxfId="0" stopIfTrue="1">
      <formula>'Прилог 14'!#REF!&gt;0</formula>
    </cfRule>
  </conditionalFormatting>
  <conditionalFormatting sqref="N15:N18">
    <cfRule type="expression" priority="89" dxfId="0" stopIfTrue="1">
      <formula>$J$2&gt;0</formula>
    </cfRule>
  </conditionalFormatting>
  <conditionalFormatting sqref="O15:O18">
    <cfRule type="expression" priority="90" dxfId="0" stopIfTrue="1">
      <formula>$N$2&gt;0</formula>
    </cfRule>
  </conditionalFormatting>
  <conditionalFormatting sqref="O15:O18">
    <cfRule type="expression" priority="91" dxfId="0" stopIfTrue="1">
      <formula>$O$2&gt;0</formula>
    </cfRule>
  </conditionalFormatting>
  <conditionalFormatting sqref="N15:N18">
    <cfRule type="expression" priority="92" dxfId="0" stopIfTrue="1">
      <formula>'Прилог 14'!#REF!&gt;0</formula>
    </cfRule>
  </conditionalFormatting>
  <conditionalFormatting sqref="N20:N23">
    <cfRule type="expression" priority="85" dxfId="0" stopIfTrue="1">
      <formula>$J$2&gt;0</formula>
    </cfRule>
  </conditionalFormatting>
  <conditionalFormatting sqref="O20:O23">
    <cfRule type="expression" priority="86" dxfId="0" stopIfTrue="1">
      <formula>$N$2&gt;0</formula>
    </cfRule>
  </conditionalFormatting>
  <conditionalFormatting sqref="O20:O23">
    <cfRule type="expression" priority="87" dxfId="0" stopIfTrue="1">
      <formula>$O$2&gt;0</formula>
    </cfRule>
  </conditionalFormatting>
  <conditionalFormatting sqref="N20:N23">
    <cfRule type="expression" priority="88" dxfId="0" stopIfTrue="1">
      <formula>'Прилог 14'!#REF!&gt;0</formula>
    </cfRule>
  </conditionalFormatting>
  <conditionalFormatting sqref="N25:N28">
    <cfRule type="expression" priority="81" dxfId="0" stopIfTrue="1">
      <formula>$J$2&gt;0</formula>
    </cfRule>
  </conditionalFormatting>
  <conditionalFormatting sqref="O25:O28">
    <cfRule type="expression" priority="82" dxfId="0" stopIfTrue="1">
      <formula>$N$2&gt;0</formula>
    </cfRule>
  </conditionalFormatting>
  <conditionalFormatting sqref="O25:O28">
    <cfRule type="expression" priority="83" dxfId="0" stopIfTrue="1">
      <formula>$O$2&gt;0</formula>
    </cfRule>
  </conditionalFormatting>
  <conditionalFormatting sqref="N25:N28">
    <cfRule type="expression" priority="84" dxfId="0" stopIfTrue="1">
      <formula>'Прилог 14'!#REF!&gt;0</formula>
    </cfRule>
  </conditionalFormatting>
  <conditionalFormatting sqref="N30:N33">
    <cfRule type="expression" priority="77" dxfId="0" stopIfTrue="1">
      <formula>$J$2&gt;0</formula>
    </cfRule>
  </conditionalFormatting>
  <conditionalFormatting sqref="O30:O33">
    <cfRule type="expression" priority="78" dxfId="0" stopIfTrue="1">
      <formula>$N$2&gt;0</formula>
    </cfRule>
  </conditionalFormatting>
  <conditionalFormatting sqref="O30:O33">
    <cfRule type="expression" priority="79" dxfId="0" stopIfTrue="1">
      <formula>$O$2&gt;0</formula>
    </cfRule>
  </conditionalFormatting>
  <conditionalFormatting sqref="N30:N33">
    <cfRule type="expression" priority="80" dxfId="0" stopIfTrue="1">
      <formula>'Прилог 14'!#REF!&gt;0</formula>
    </cfRule>
  </conditionalFormatting>
  <conditionalFormatting sqref="N19">
    <cfRule type="expression" priority="73" dxfId="0" stopIfTrue="1">
      <formula>$J$2&gt;0</formula>
    </cfRule>
  </conditionalFormatting>
  <conditionalFormatting sqref="O19">
    <cfRule type="expression" priority="74" dxfId="0" stopIfTrue="1">
      <formula>$N$2&gt;0</formula>
    </cfRule>
  </conditionalFormatting>
  <conditionalFormatting sqref="O19">
    <cfRule type="expression" priority="75" dxfId="0" stopIfTrue="1">
      <formula>$O$2&gt;0</formula>
    </cfRule>
  </conditionalFormatting>
  <conditionalFormatting sqref="N19">
    <cfRule type="expression" priority="76" dxfId="0" stopIfTrue="1">
      <formula>'Прилог 14'!#REF!&gt;0</formula>
    </cfRule>
  </conditionalFormatting>
  <conditionalFormatting sqref="N24">
    <cfRule type="expression" priority="69" dxfId="0" stopIfTrue="1">
      <formula>$J$2&gt;0</formula>
    </cfRule>
  </conditionalFormatting>
  <conditionalFormatting sqref="O24">
    <cfRule type="expression" priority="70" dxfId="0" stopIfTrue="1">
      <formula>$N$2&gt;0</formula>
    </cfRule>
  </conditionalFormatting>
  <conditionalFormatting sqref="O24">
    <cfRule type="expression" priority="71" dxfId="0" stopIfTrue="1">
      <formula>$O$2&gt;0</formula>
    </cfRule>
  </conditionalFormatting>
  <conditionalFormatting sqref="N24">
    <cfRule type="expression" priority="72" dxfId="0" stopIfTrue="1">
      <formula>'Прилог 14'!#REF!&gt;0</formula>
    </cfRule>
  </conditionalFormatting>
  <conditionalFormatting sqref="N29">
    <cfRule type="expression" priority="65" dxfId="0" stopIfTrue="1">
      <formula>$J$2&gt;0</formula>
    </cfRule>
  </conditionalFormatting>
  <conditionalFormatting sqref="O29">
    <cfRule type="expression" priority="66" dxfId="0" stopIfTrue="1">
      <formula>$N$2&gt;0</formula>
    </cfRule>
  </conditionalFormatting>
  <conditionalFormatting sqref="O29">
    <cfRule type="expression" priority="67" dxfId="0" stopIfTrue="1">
      <formula>$O$2&gt;0</formula>
    </cfRule>
  </conditionalFormatting>
  <conditionalFormatting sqref="N29">
    <cfRule type="expression" priority="68" dxfId="0" stopIfTrue="1">
      <formula>'Прилог 14'!#REF!&gt;0</formula>
    </cfRule>
  </conditionalFormatting>
  <conditionalFormatting sqref="O34">
    <cfRule type="expression" priority="62" dxfId="0" stopIfTrue="1">
      <formula>$N$2&gt;0</formula>
    </cfRule>
  </conditionalFormatting>
  <conditionalFormatting sqref="O34">
    <cfRule type="expression" priority="63" dxfId="0" stopIfTrue="1">
      <formula>$O$2&gt;0</formula>
    </cfRule>
  </conditionalFormatting>
  <conditionalFormatting sqref="N34">
    <cfRule type="expression" priority="64" dxfId="0" stopIfTrue="1">
      <formula>'Прилог 14'!#REF!&gt;0</formula>
    </cfRule>
  </conditionalFormatting>
  <conditionalFormatting sqref="N39">
    <cfRule type="expression" priority="53" dxfId="0" stopIfTrue="1">
      <formula>$J$2&gt;0</formula>
    </cfRule>
  </conditionalFormatting>
  <conditionalFormatting sqref="N35:N38">
    <cfRule type="expression" priority="57" dxfId="0" stopIfTrue="1">
      <formula>$J$2&gt;0</formula>
    </cfRule>
  </conditionalFormatting>
  <conditionalFormatting sqref="O35:O38">
    <cfRule type="expression" priority="58" dxfId="0" stopIfTrue="1">
      <formula>$N$2&gt;0</formula>
    </cfRule>
  </conditionalFormatting>
  <conditionalFormatting sqref="O35:O38">
    <cfRule type="expression" priority="59" dxfId="0" stopIfTrue="1">
      <formula>$O$2&gt;0</formula>
    </cfRule>
  </conditionalFormatting>
  <conditionalFormatting sqref="N35:N38">
    <cfRule type="expression" priority="60" dxfId="0" stopIfTrue="1">
      <formula>'Прилог 14'!#REF!&gt;0</formula>
    </cfRule>
  </conditionalFormatting>
  <conditionalFormatting sqref="O39">
    <cfRule type="expression" priority="54" dxfId="0" stopIfTrue="1">
      <formula>$N$2&gt;0</formula>
    </cfRule>
  </conditionalFormatting>
  <conditionalFormatting sqref="O39">
    <cfRule type="expression" priority="55" dxfId="0" stopIfTrue="1">
      <formula>$O$2&gt;0</formula>
    </cfRule>
  </conditionalFormatting>
  <conditionalFormatting sqref="N39">
    <cfRule type="expression" priority="56" dxfId="0" stopIfTrue="1">
      <formula>'Прилог 14'!#REF!&gt;0</formula>
    </cfRule>
  </conditionalFormatting>
  <conditionalFormatting sqref="N40:N44">
    <cfRule type="expression" priority="49" dxfId="0" stopIfTrue="1">
      <formula>$J$2&gt;0</formula>
    </cfRule>
  </conditionalFormatting>
  <conditionalFormatting sqref="O40:O44">
    <cfRule type="expression" priority="50" dxfId="0" stopIfTrue="1">
      <formula>$N$2&gt;0</formula>
    </cfRule>
  </conditionalFormatting>
  <conditionalFormatting sqref="O40:O44">
    <cfRule type="expression" priority="51" dxfId="0" stopIfTrue="1">
      <formula>$O$2&gt;0</formula>
    </cfRule>
  </conditionalFormatting>
  <conditionalFormatting sqref="N40:N44">
    <cfRule type="expression" priority="52" dxfId="0" stopIfTrue="1">
      <formula>'Прилог 14'!#REF!&gt;0</formula>
    </cfRule>
  </conditionalFormatting>
  <conditionalFormatting sqref="N45:N48">
    <cfRule type="expression" priority="45" dxfId="0" stopIfTrue="1">
      <formula>$J$2&gt;0</formula>
    </cfRule>
  </conditionalFormatting>
  <conditionalFormatting sqref="O45:O48">
    <cfRule type="expression" priority="46" dxfId="0" stopIfTrue="1">
      <formula>$N$2&gt;0</formula>
    </cfRule>
  </conditionalFormatting>
  <conditionalFormatting sqref="O45:O48">
    <cfRule type="expression" priority="47" dxfId="0" stopIfTrue="1">
      <formula>$O$2&gt;0</formula>
    </cfRule>
  </conditionalFormatting>
  <conditionalFormatting sqref="N45:N48">
    <cfRule type="expression" priority="48" dxfId="0" stopIfTrue="1">
      <formula>'Прилог 14'!#REF!&gt;0</formula>
    </cfRule>
  </conditionalFormatting>
  <conditionalFormatting sqref="N50:N53">
    <cfRule type="expression" priority="41" dxfId="0" stopIfTrue="1">
      <formula>$J$2&gt;0</formula>
    </cfRule>
  </conditionalFormatting>
  <conditionalFormatting sqref="O50:O53">
    <cfRule type="expression" priority="42" dxfId="0" stopIfTrue="1">
      <formula>$N$2&gt;0</formula>
    </cfRule>
  </conditionalFormatting>
  <conditionalFormatting sqref="O50:O53">
    <cfRule type="expression" priority="43" dxfId="0" stopIfTrue="1">
      <formula>$O$2&gt;0</formula>
    </cfRule>
  </conditionalFormatting>
  <conditionalFormatting sqref="N50:N53">
    <cfRule type="expression" priority="44" dxfId="0" stopIfTrue="1">
      <formula>'Прилог 14'!#REF!&gt;0</formula>
    </cfRule>
  </conditionalFormatting>
  <conditionalFormatting sqref="N55:N58">
    <cfRule type="expression" priority="37" dxfId="0" stopIfTrue="1">
      <formula>$J$2&gt;0</formula>
    </cfRule>
  </conditionalFormatting>
  <conditionalFormatting sqref="O55:O58">
    <cfRule type="expression" priority="38" dxfId="0" stopIfTrue="1">
      <formula>$N$2&gt;0</formula>
    </cfRule>
  </conditionalFormatting>
  <conditionalFormatting sqref="O55:O58">
    <cfRule type="expression" priority="39" dxfId="0" stopIfTrue="1">
      <formula>$O$2&gt;0</formula>
    </cfRule>
  </conditionalFormatting>
  <conditionalFormatting sqref="N55:N58">
    <cfRule type="expression" priority="40" dxfId="0" stopIfTrue="1">
      <formula>'Прилог 14'!#REF!&gt;0</formula>
    </cfRule>
  </conditionalFormatting>
  <conditionalFormatting sqref="N49">
    <cfRule type="expression" priority="33" dxfId="0" stopIfTrue="1">
      <formula>$J$2&gt;0</formula>
    </cfRule>
  </conditionalFormatting>
  <conditionalFormatting sqref="O49">
    <cfRule type="expression" priority="34" dxfId="0" stopIfTrue="1">
      <formula>$N$2&gt;0</formula>
    </cfRule>
  </conditionalFormatting>
  <conditionalFormatting sqref="O49">
    <cfRule type="expression" priority="35" dxfId="0" stopIfTrue="1">
      <formula>$O$2&gt;0</formula>
    </cfRule>
  </conditionalFormatting>
  <conditionalFormatting sqref="N49">
    <cfRule type="expression" priority="36" dxfId="0" stopIfTrue="1">
      <formula>'Прилог 14'!#REF!&gt;0</formula>
    </cfRule>
  </conditionalFormatting>
  <conditionalFormatting sqref="N54">
    <cfRule type="expression" priority="29" dxfId="0" stopIfTrue="1">
      <formula>$J$2&gt;0</formula>
    </cfRule>
  </conditionalFormatting>
  <conditionalFormatting sqref="O54">
    <cfRule type="expression" priority="30" dxfId="0" stopIfTrue="1">
      <formula>$N$2&gt;0</formula>
    </cfRule>
  </conditionalFormatting>
  <conditionalFormatting sqref="O54">
    <cfRule type="expression" priority="31" dxfId="0" stopIfTrue="1">
      <formula>$O$2&gt;0</formula>
    </cfRule>
  </conditionalFormatting>
  <conditionalFormatting sqref="N54">
    <cfRule type="expression" priority="32" dxfId="0" stopIfTrue="1">
      <formula>'Прилог 14'!#REF!&gt;0</formula>
    </cfRule>
  </conditionalFormatting>
  <conditionalFormatting sqref="N59">
    <cfRule type="expression" priority="25" dxfId="0" stopIfTrue="1">
      <formula>$J$2&gt;0</formula>
    </cfRule>
  </conditionalFormatting>
  <conditionalFormatting sqref="O59">
    <cfRule type="expression" priority="26" dxfId="0" stopIfTrue="1">
      <formula>$N$2&gt;0</formula>
    </cfRule>
  </conditionalFormatting>
  <conditionalFormatting sqref="O59">
    <cfRule type="expression" priority="27" dxfId="0" stopIfTrue="1">
      <formula>$O$2&gt;0</formula>
    </cfRule>
  </conditionalFormatting>
  <conditionalFormatting sqref="N59">
    <cfRule type="expression" priority="28" dxfId="0" stopIfTrue="1">
      <formula>'Прилог 14'!#REF!&gt;0</formula>
    </cfRule>
  </conditionalFormatting>
  <conditionalFormatting sqref="N64">
    <cfRule type="expression" priority="17" dxfId="0" stopIfTrue="1">
      <formula>$J$2&gt;0</formula>
    </cfRule>
  </conditionalFormatting>
  <conditionalFormatting sqref="N60:N63">
    <cfRule type="expression" priority="21" dxfId="0" stopIfTrue="1">
      <formula>$J$2&gt;0</formula>
    </cfRule>
  </conditionalFormatting>
  <conditionalFormatting sqref="O60:O63">
    <cfRule type="expression" priority="22" dxfId="0" stopIfTrue="1">
      <formula>$N$2&gt;0</formula>
    </cfRule>
  </conditionalFormatting>
  <conditionalFormatting sqref="O60:O63">
    <cfRule type="expression" priority="23" dxfId="0" stopIfTrue="1">
      <formula>$O$2&gt;0</formula>
    </cfRule>
  </conditionalFormatting>
  <conditionalFormatting sqref="N60:N63">
    <cfRule type="expression" priority="24" dxfId="0" stopIfTrue="1">
      <formula>'Прилог 14'!#REF!&gt;0</formula>
    </cfRule>
  </conditionalFormatting>
  <conditionalFormatting sqref="O64">
    <cfRule type="expression" priority="18" dxfId="0" stopIfTrue="1">
      <formula>$N$2&gt;0</formula>
    </cfRule>
  </conditionalFormatting>
  <conditionalFormatting sqref="O64">
    <cfRule type="expression" priority="19" dxfId="0" stopIfTrue="1">
      <formula>$O$2&gt;0</formula>
    </cfRule>
  </conditionalFormatting>
  <conditionalFormatting sqref="N64">
    <cfRule type="expression" priority="20" dxfId="0" stopIfTrue="1">
      <formula>'Прилог 14'!#REF!&gt;0</formula>
    </cfRule>
  </conditionalFormatting>
  <conditionalFormatting sqref="N69">
    <cfRule type="expression" priority="9" dxfId="0" stopIfTrue="1">
      <formula>$J$2&gt;0</formula>
    </cfRule>
  </conditionalFormatting>
  <conditionalFormatting sqref="N65:N68">
    <cfRule type="expression" priority="13" dxfId="0" stopIfTrue="1">
      <formula>$J$2&gt;0</formula>
    </cfRule>
  </conditionalFormatting>
  <conditionalFormatting sqref="O65:O68">
    <cfRule type="expression" priority="14" dxfId="0" stopIfTrue="1">
      <formula>$N$2&gt;0</formula>
    </cfRule>
  </conditionalFormatting>
  <conditionalFormatting sqref="O65:O68">
    <cfRule type="expression" priority="15" dxfId="0" stopIfTrue="1">
      <formula>$O$2&gt;0</formula>
    </cfRule>
  </conditionalFormatting>
  <conditionalFormatting sqref="N65:N68">
    <cfRule type="expression" priority="16" dxfId="0" stopIfTrue="1">
      <formula>'Прилог 14'!#REF!&gt;0</formula>
    </cfRule>
  </conditionalFormatting>
  <conditionalFormatting sqref="O69">
    <cfRule type="expression" priority="10" dxfId="0" stopIfTrue="1">
      <formula>$N$2&gt;0</formula>
    </cfRule>
  </conditionalFormatting>
  <conditionalFormatting sqref="O69">
    <cfRule type="expression" priority="11" dxfId="0" stopIfTrue="1">
      <formula>$O$2&gt;0</formula>
    </cfRule>
  </conditionalFormatting>
  <conditionalFormatting sqref="N69">
    <cfRule type="expression" priority="12" dxfId="0" stopIfTrue="1">
      <formula>'Прилог 14'!#REF!&gt;0</formula>
    </cfRule>
  </conditionalFormatting>
  <conditionalFormatting sqref="N70:N74">
    <cfRule type="expression" priority="5" dxfId="0" stopIfTrue="1">
      <formula>$J$2&gt;0</formula>
    </cfRule>
  </conditionalFormatting>
  <conditionalFormatting sqref="O70:O74">
    <cfRule type="expression" priority="6" dxfId="0" stopIfTrue="1">
      <formula>$N$2&gt;0</formula>
    </cfRule>
  </conditionalFormatting>
  <conditionalFormatting sqref="O70:O74">
    <cfRule type="expression" priority="7" dxfId="0" stopIfTrue="1">
      <formula>$O$2&gt;0</formula>
    </cfRule>
  </conditionalFormatting>
  <conditionalFormatting sqref="N70:N74">
    <cfRule type="expression" priority="8" dxfId="0" stopIfTrue="1">
      <formula>'Прилог 14'!#REF!&gt;0</formula>
    </cfRule>
  </conditionalFormatting>
  <conditionalFormatting sqref="N75">
    <cfRule type="expression" priority="1" dxfId="0" stopIfTrue="1">
      <formula>$J$2&gt;0</formula>
    </cfRule>
  </conditionalFormatting>
  <conditionalFormatting sqref="O75">
    <cfRule type="expression" priority="2" dxfId="0" stopIfTrue="1">
      <formula>$N$2&gt;0</formula>
    </cfRule>
  </conditionalFormatting>
  <conditionalFormatting sqref="O75">
    <cfRule type="expression" priority="3" dxfId="0" stopIfTrue="1">
      <formula>$O$2&gt;0</formula>
    </cfRule>
  </conditionalFormatting>
  <conditionalFormatting sqref="N75">
    <cfRule type="expression" priority="4" dxfId="0" stopIfTrue="1">
      <formula>'Прилог 14'!#REF!&gt;0</formula>
    </cfRule>
  </conditionalFormatting>
  <printOptions/>
  <pageMargins left="0.35433070866141736" right="0" top="0.5905511811023623" bottom="0.1968503937007874" header="0.5118110236220472" footer="0.5118110236220472"/>
  <pageSetup horizontalDpi="600" verticalDpi="600" orientation="landscape" scale="4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R19"/>
  <sheetViews>
    <sheetView showGridLines="0" view="pageBreakPreview" zoomScale="60" zoomScalePageLayoutView="0" workbookViewId="0" topLeftCell="A1">
      <selection activeCell="F13" sqref="F13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11" t="s">
        <v>709</v>
      </c>
    </row>
    <row r="4" spans="2:16" ht="15.75">
      <c r="B4" s="14"/>
      <c r="C4" s="24"/>
      <c r="D4" s="24"/>
      <c r="E4" s="24"/>
      <c r="F4" s="24"/>
      <c r="G4" s="24"/>
      <c r="H4" s="24"/>
      <c r="I4" s="24"/>
      <c r="J4" s="5"/>
      <c r="K4" s="5"/>
      <c r="L4" s="5"/>
      <c r="M4" s="5"/>
      <c r="N4" s="5"/>
      <c r="O4" s="5"/>
      <c r="P4" s="5"/>
    </row>
    <row r="5" spans="2:16" ht="18.75">
      <c r="B5" s="1012" t="s">
        <v>25</v>
      </c>
      <c r="C5" s="1012"/>
      <c r="D5" s="1012"/>
      <c r="E5" s="1012"/>
      <c r="F5" s="1012"/>
      <c r="G5" s="1012"/>
      <c r="H5" s="1012"/>
      <c r="I5" s="1012"/>
      <c r="J5" s="5"/>
      <c r="K5" s="5"/>
      <c r="L5" s="5"/>
      <c r="M5" s="5"/>
      <c r="N5" s="5"/>
      <c r="O5" s="5"/>
      <c r="P5" s="5"/>
    </row>
    <row r="6" spans="2:16" ht="15.75">
      <c r="B6" s="14"/>
      <c r="C6" s="36"/>
      <c r="D6" s="36"/>
      <c r="E6" s="36"/>
      <c r="F6" s="36"/>
      <c r="G6" s="36"/>
      <c r="H6" s="36"/>
      <c r="I6" s="36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3"/>
      <c r="D7" s="23"/>
      <c r="E7" s="23"/>
      <c r="F7" s="14"/>
      <c r="G7" s="14"/>
      <c r="H7" s="14"/>
      <c r="I7" s="16" t="s">
        <v>60</v>
      </c>
      <c r="K7" s="7"/>
      <c r="L7" s="7"/>
      <c r="M7" s="7"/>
      <c r="N7" s="7"/>
      <c r="O7" s="7"/>
      <c r="P7" s="7"/>
    </row>
    <row r="8" spans="2:18" s="9" customFormat="1" ht="32.25" customHeight="1">
      <c r="B8" s="1013" t="s">
        <v>2</v>
      </c>
      <c r="C8" s="1015" t="s">
        <v>26</v>
      </c>
      <c r="D8" s="495" t="s">
        <v>768</v>
      </c>
      <c r="E8" s="502" t="s">
        <v>788</v>
      </c>
      <c r="F8" s="1017" t="s">
        <v>908</v>
      </c>
      <c r="G8" s="1008" t="s">
        <v>909</v>
      </c>
      <c r="H8" s="1008" t="s">
        <v>910</v>
      </c>
      <c r="I8" s="1010" t="s">
        <v>911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26.25" customHeight="1" thickBot="1">
      <c r="B9" s="1014"/>
      <c r="C9" s="1016"/>
      <c r="D9" s="494" t="s">
        <v>774</v>
      </c>
      <c r="E9" s="503" t="s">
        <v>774</v>
      </c>
      <c r="F9" s="1018"/>
      <c r="G9" s="1009"/>
      <c r="H9" s="1009"/>
      <c r="I9" s="1011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499" t="s">
        <v>98</v>
      </c>
      <c r="C10" s="496" t="s">
        <v>27</v>
      </c>
      <c r="D10" s="395"/>
      <c r="E10" s="504"/>
      <c r="F10" s="395"/>
      <c r="G10" s="324"/>
      <c r="H10" s="324"/>
      <c r="I10" s="332"/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500" t="s">
        <v>99</v>
      </c>
      <c r="C11" s="497" t="s">
        <v>28</v>
      </c>
      <c r="D11" s="335">
        <v>200000</v>
      </c>
      <c r="E11" s="335">
        <v>200000</v>
      </c>
      <c r="F11" s="334">
        <v>100000</v>
      </c>
      <c r="G11" s="286">
        <v>120000</v>
      </c>
      <c r="H11" s="286">
        <v>160000</v>
      </c>
      <c r="I11" s="288">
        <v>200000</v>
      </c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500" t="s">
        <v>100</v>
      </c>
      <c r="C12" s="497" t="s">
        <v>29</v>
      </c>
      <c r="D12" s="334">
        <v>100000</v>
      </c>
      <c r="E12" s="334">
        <v>100000</v>
      </c>
      <c r="F12" s="334">
        <v>25000</v>
      </c>
      <c r="G12" s="286">
        <v>50000</v>
      </c>
      <c r="H12" s="286">
        <v>75000</v>
      </c>
      <c r="I12" s="288">
        <v>100000</v>
      </c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500" t="s">
        <v>101</v>
      </c>
      <c r="C13" s="497" t="s">
        <v>30</v>
      </c>
      <c r="D13" s="334">
        <v>700000</v>
      </c>
      <c r="E13" s="334">
        <v>700000</v>
      </c>
      <c r="F13" s="334">
        <v>150000</v>
      </c>
      <c r="G13" s="286">
        <v>400000</v>
      </c>
      <c r="H13" s="286">
        <v>600000</v>
      </c>
      <c r="I13" s="288">
        <v>700000</v>
      </c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500" t="s">
        <v>102</v>
      </c>
      <c r="C14" s="497" t="s">
        <v>79</v>
      </c>
      <c r="D14" s="334">
        <v>900000</v>
      </c>
      <c r="E14" s="334">
        <v>900000</v>
      </c>
      <c r="F14" s="334">
        <v>300000</v>
      </c>
      <c r="G14" s="286">
        <v>600000</v>
      </c>
      <c r="H14" s="286">
        <v>750000</v>
      </c>
      <c r="I14" s="288">
        <v>900000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500" t="s">
        <v>103</v>
      </c>
      <c r="C15" s="497" t="s">
        <v>31</v>
      </c>
      <c r="D15" s="334">
        <v>700000</v>
      </c>
      <c r="E15" s="334">
        <v>700000</v>
      </c>
      <c r="F15" s="334">
        <v>170000</v>
      </c>
      <c r="G15" s="286">
        <v>340000</v>
      </c>
      <c r="H15" s="286">
        <v>550000</v>
      </c>
      <c r="I15" s="288">
        <v>700000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501" t="s">
        <v>104</v>
      </c>
      <c r="C16" s="498" t="s">
        <v>23</v>
      </c>
      <c r="D16" s="416"/>
      <c r="E16" s="505"/>
      <c r="F16" s="387"/>
      <c r="G16" s="289"/>
      <c r="H16" s="289"/>
      <c r="I16" s="290"/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32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7">
    <mergeCell ref="H8:H9"/>
    <mergeCell ref="I8:I9"/>
    <mergeCell ref="B5:I5"/>
    <mergeCell ref="B8:B9"/>
    <mergeCell ref="C8:C9"/>
    <mergeCell ref="F8:F9"/>
    <mergeCell ref="G8:G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ignoredErrors>
    <ignoredError sqref="B10: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C3:F59"/>
  <sheetViews>
    <sheetView showGridLines="0" view="pageBreakPreview" zoomScale="60" zoomScaleNormal="70" zoomScalePageLayoutView="0" workbookViewId="0" topLeftCell="A49">
      <selection activeCell="M29" sqref="M29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17.25" customHeight="1">
      <c r="C3" s="20"/>
      <c r="D3" s="20"/>
      <c r="E3" s="20"/>
      <c r="F3" s="11" t="s">
        <v>696</v>
      </c>
    </row>
    <row r="4" spans="3:6" s="4" customFormat="1" ht="24.75" customHeight="1">
      <c r="C4" s="814" t="s">
        <v>51</v>
      </c>
      <c r="D4" s="814"/>
      <c r="E4" s="814"/>
      <c r="F4" s="814"/>
    </row>
    <row r="5" spans="3:6" s="4" customFormat="1" ht="24.75" customHeight="1">
      <c r="C5" s="815" t="s">
        <v>786</v>
      </c>
      <c r="D5" s="815"/>
      <c r="E5" s="815"/>
      <c r="F5" s="815"/>
    </row>
    <row r="6" spans="3:6" s="2" customFormat="1" ht="16.5" thickBot="1">
      <c r="C6" s="14"/>
      <c r="D6" s="14"/>
      <c r="E6" s="25"/>
      <c r="F6" s="38" t="s">
        <v>614</v>
      </c>
    </row>
    <row r="7" spans="3:6" s="2" customFormat="1" ht="25.5" customHeight="1">
      <c r="C7" s="810" t="s">
        <v>96</v>
      </c>
      <c r="D7" s="808" t="s">
        <v>48</v>
      </c>
      <c r="E7" s="812" t="s">
        <v>78</v>
      </c>
      <c r="F7" s="813"/>
    </row>
    <row r="8" spans="3:6" s="2" customFormat="1" ht="39.75" customHeight="1" thickBot="1">
      <c r="C8" s="811"/>
      <c r="D8" s="809"/>
      <c r="E8" s="548" t="s">
        <v>900</v>
      </c>
      <c r="F8" s="549" t="s">
        <v>901</v>
      </c>
    </row>
    <row r="9" spans="3:6" s="2" customFormat="1" ht="30" customHeight="1">
      <c r="C9" s="220"/>
      <c r="D9" s="221"/>
      <c r="E9" s="222"/>
      <c r="F9" s="223"/>
    </row>
    <row r="10" spans="3:6" s="2" customFormat="1" ht="33.75" customHeight="1">
      <c r="C10" s="224" t="s">
        <v>199</v>
      </c>
      <c r="D10" s="225"/>
      <c r="E10" s="372"/>
      <c r="F10" s="373"/>
    </row>
    <row r="11" spans="3:6" s="2" customFormat="1" ht="33.75" customHeight="1">
      <c r="C11" s="224" t="s">
        <v>200</v>
      </c>
      <c r="D11" s="225">
        <v>3001</v>
      </c>
      <c r="E11" s="288">
        <v>330000</v>
      </c>
      <c r="F11" s="373">
        <v>318000</v>
      </c>
    </row>
    <row r="12" spans="3:6" s="2" customFormat="1" ht="33.75" customHeight="1">
      <c r="C12" s="226" t="s">
        <v>52</v>
      </c>
      <c r="D12" s="225">
        <v>3002</v>
      </c>
      <c r="E12" s="288">
        <v>325250</v>
      </c>
      <c r="F12" s="373">
        <v>313250</v>
      </c>
    </row>
    <row r="13" spans="3:6" s="2" customFormat="1" ht="33.75" customHeight="1">
      <c r="C13" s="226" t="s">
        <v>53</v>
      </c>
      <c r="D13" s="225">
        <v>3003</v>
      </c>
      <c r="E13" s="288">
        <v>750</v>
      </c>
      <c r="F13" s="373">
        <v>750</v>
      </c>
    </row>
    <row r="14" spans="3:6" s="2" customFormat="1" ht="33.75" customHeight="1">
      <c r="C14" s="226" t="s">
        <v>54</v>
      </c>
      <c r="D14" s="225">
        <v>3004</v>
      </c>
      <c r="E14" s="288">
        <v>4000</v>
      </c>
      <c r="F14" s="373">
        <v>4000</v>
      </c>
    </row>
    <row r="15" spans="3:6" s="2" customFormat="1" ht="33.75" customHeight="1">
      <c r="C15" s="224" t="s">
        <v>201</v>
      </c>
      <c r="D15" s="225">
        <v>3005</v>
      </c>
      <c r="E15" s="288">
        <v>320100</v>
      </c>
      <c r="F15" s="373">
        <v>308000</v>
      </c>
    </row>
    <row r="16" spans="3:6" s="2" customFormat="1" ht="33.75" customHeight="1">
      <c r="C16" s="226" t="s">
        <v>55</v>
      </c>
      <c r="D16" s="225">
        <v>3006</v>
      </c>
      <c r="E16" s="288">
        <v>140950</v>
      </c>
      <c r="F16" s="373">
        <v>135750</v>
      </c>
    </row>
    <row r="17" spans="3:6" ht="33.75" customHeight="1">
      <c r="C17" s="226" t="s">
        <v>202</v>
      </c>
      <c r="D17" s="225">
        <v>3007</v>
      </c>
      <c r="E17" s="288">
        <v>161000</v>
      </c>
      <c r="F17" s="373">
        <v>153500</v>
      </c>
    </row>
    <row r="18" spans="3:6" ht="33.75" customHeight="1">
      <c r="C18" s="226" t="s">
        <v>56</v>
      </c>
      <c r="D18" s="225">
        <v>3008</v>
      </c>
      <c r="E18" s="288">
        <v>600</v>
      </c>
      <c r="F18" s="373">
        <v>350</v>
      </c>
    </row>
    <row r="19" spans="3:6" ht="33.75" customHeight="1">
      <c r="C19" s="226" t="s">
        <v>57</v>
      </c>
      <c r="D19" s="225">
        <v>3009</v>
      </c>
      <c r="E19" s="288">
        <v>550</v>
      </c>
      <c r="F19" s="373">
        <v>1400</v>
      </c>
    </row>
    <row r="20" spans="3:6" ht="33.75" customHeight="1">
      <c r="C20" s="226" t="s">
        <v>203</v>
      </c>
      <c r="D20" s="225">
        <v>3010</v>
      </c>
      <c r="E20" s="288">
        <v>17000</v>
      </c>
      <c r="F20" s="373">
        <v>17000</v>
      </c>
    </row>
    <row r="21" spans="3:6" ht="33.75" customHeight="1">
      <c r="C21" s="224" t="s">
        <v>204</v>
      </c>
      <c r="D21" s="225">
        <v>3011</v>
      </c>
      <c r="E21" s="288">
        <v>9900</v>
      </c>
      <c r="F21" s="373">
        <v>10000</v>
      </c>
    </row>
    <row r="22" spans="3:6" ht="33.75" customHeight="1">
      <c r="C22" s="224" t="s">
        <v>205</v>
      </c>
      <c r="D22" s="225">
        <v>3012</v>
      </c>
      <c r="E22" s="342"/>
      <c r="F22" s="373"/>
    </row>
    <row r="23" spans="3:6" ht="33.75" customHeight="1">
      <c r="C23" s="224" t="s">
        <v>32</v>
      </c>
      <c r="D23" s="225"/>
      <c r="E23" s="288"/>
      <c r="F23" s="373"/>
    </row>
    <row r="24" spans="3:6" ht="33.75" customHeight="1">
      <c r="C24" s="224" t="s">
        <v>206</v>
      </c>
      <c r="D24" s="225">
        <v>3013</v>
      </c>
      <c r="E24" s="288"/>
      <c r="F24" s="373"/>
    </row>
    <row r="25" spans="3:6" ht="33.75" customHeight="1">
      <c r="C25" s="226" t="s">
        <v>33</v>
      </c>
      <c r="D25" s="225">
        <v>3014</v>
      </c>
      <c r="E25" s="332"/>
      <c r="F25" s="373"/>
    </row>
    <row r="26" spans="3:6" ht="33.75" customHeight="1">
      <c r="C26" s="226" t="s">
        <v>207</v>
      </c>
      <c r="D26" s="225">
        <v>3015</v>
      </c>
      <c r="E26" s="288"/>
      <c r="F26" s="373"/>
    </row>
    <row r="27" spans="3:6" ht="33.75" customHeight="1">
      <c r="C27" s="226" t="s">
        <v>34</v>
      </c>
      <c r="D27" s="225">
        <v>3016</v>
      </c>
      <c r="E27" s="288"/>
      <c r="F27" s="373"/>
    </row>
    <row r="28" spans="3:6" ht="33.75" customHeight="1">
      <c r="C28" s="226" t="s">
        <v>35</v>
      </c>
      <c r="D28" s="225">
        <v>3017</v>
      </c>
      <c r="E28" s="288"/>
      <c r="F28" s="373"/>
    </row>
    <row r="29" spans="3:6" ht="33.75" customHeight="1">
      <c r="C29" s="226" t="s">
        <v>36</v>
      </c>
      <c r="D29" s="225">
        <v>3018</v>
      </c>
      <c r="E29" s="288"/>
      <c r="F29" s="373"/>
    </row>
    <row r="30" spans="3:6" ht="33.75" customHeight="1">
      <c r="C30" s="224" t="s">
        <v>208</v>
      </c>
      <c r="D30" s="225">
        <v>3019</v>
      </c>
      <c r="E30" s="288">
        <v>15000</v>
      </c>
      <c r="F30" s="373">
        <v>5000</v>
      </c>
    </row>
    <row r="31" spans="3:6" ht="33.75" customHeight="1">
      <c r="C31" s="226" t="s">
        <v>37</v>
      </c>
      <c r="D31" s="225">
        <v>3020</v>
      </c>
      <c r="E31" s="288"/>
      <c r="F31" s="373"/>
    </row>
    <row r="32" spans="3:6" ht="33.75" customHeight="1">
      <c r="C32" s="226" t="s">
        <v>209</v>
      </c>
      <c r="D32" s="225">
        <v>3021</v>
      </c>
      <c r="E32" s="288">
        <v>15000</v>
      </c>
      <c r="F32" s="373">
        <v>5000</v>
      </c>
    </row>
    <row r="33" spans="3:6" ht="33.75" customHeight="1">
      <c r="C33" s="226" t="s">
        <v>38</v>
      </c>
      <c r="D33" s="225">
        <v>3022</v>
      </c>
      <c r="E33" s="288"/>
      <c r="F33" s="373"/>
    </row>
    <row r="34" spans="3:6" ht="33.75" customHeight="1">
      <c r="C34" s="224" t="s">
        <v>210</v>
      </c>
      <c r="D34" s="225">
        <v>3023</v>
      </c>
      <c r="E34" s="288"/>
      <c r="F34" s="373"/>
    </row>
    <row r="35" spans="3:6" ht="33.75" customHeight="1">
      <c r="C35" s="224" t="s">
        <v>211</v>
      </c>
      <c r="D35" s="225">
        <v>3024</v>
      </c>
      <c r="E35" s="342">
        <v>15000</v>
      </c>
      <c r="F35" s="373">
        <v>5000</v>
      </c>
    </row>
    <row r="36" spans="3:6" ht="33.75" customHeight="1">
      <c r="C36" s="224" t="s">
        <v>39</v>
      </c>
      <c r="D36" s="225"/>
      <c r="E36" s="288"/>
      <c r="F36" s="373"/>
    </row>
    <row r="37" spans="3:6" ht="33.75" customHeight="1">
      <c r="C37" s="224" t="s">
        <v>212</v>
      </c>
      <c r="D37" s="225">
        <v>3025</v>
      </c>
      <c r="E37" s="288">
        <v>5000</v>
      </c>
      <c r="F37" s="373"/>
    </row>
    <row r="38" spans="3:6" ht="33.75" customHeight="1">
      <c r="C38" s="226" t="s">
        <v>40</v>
      </c>
      <c r="D38" s="225">
        <v>3026</v>
      </c>
      <c r="E38" s="332"/>
      <c r="F38" s="373"/>
    </row>
    <row r="39" spans="3:6" ht="33.75" customHeight="1">
      <c r="C39" s="226" t="s">
        <v>131</v>
      </c>
      <c r="D39" s="225">
        <v>3027</v>
      </c>
      <c r="E39" s="288"/>
      <c r="F39" s="373"/>
    </row>
    <row r="40" spans="3:6" ht="33.75" customHeight="1">
      <c r="C40" s="226" t="s">
        <v>132</v>
      </c>
      <c r="D40" s="225">
        <v>3028</v>
      </c>
      <c r="E40" s="288">
        <v>5000</v>
      </c>
      <c r="F40" s="373"/>
    </row>
    <row r="41" spans="3:6" ht="33.75" customHeight="1">
      <c r="C41" s="226" t="s">
        <v>133</v>
      </c>
      <c r="D41" s="225">
        <v>3029</v>
      </c>
      <c r="E41" s="288"/>
      <c r="F41" s="373"/>
    </row>
    <row r="42" spans="3:6" ht="33.75" customHeight="1">
      <c r="C42" s="226" t="s">
        <v>134</v>
      </c>
      <c r="D42" s="225">
        <v>3030</v>
      </c>
      <c r="E42" s="288"/>
      <c r="F42" s="373"/>
    </row>
    <row r="43" spans="3:6" ht="33.75" customHeight="1">
      <c r="C43" s="224" t="s">
        <v>213</v>
      </c>
      <c r="D43" s="225">
        <v>3031</v>
      </c>
      <c r="E43" s="288"/>
      <c r="F43" s="373">
        <v>1700</v>
      </c>
    </row>
    <row r="44" spans="3:6" ht="33.75" customHeight="1">
      <c r="C44" s="226" t="s">
        <v>41</v>
      </c>
      <c r="D44" s="225">
        <v>3032</v>
      </c>
      <c r="E44" s="288"/>
      <c r="F44" s="373"/>
    </row>
    <row r="45" spans="3:6" ht="33.75" customHeight="1">
      <c r="C45" s="226" t="s">
        <v>214</v>
      </c>
      <c r="D45" s="225">
        <v>3033</v>
      </c>
      <c r="E45" s="288"/>
      <c r="F45" s="373"/>
    </row>
    <row r="46" spans="3:6" ht="33.75" customHeight="1">
      <c r="C46" s="226" t="s">
        <v>215</v>
      </c>
      <c r="D46" s="225">
        <v>3034</v>
      </c>
      <c r="E46" s="288"/>
      <c r="F46" s="373">
        <v>1700</v>
      </c>
    </row>
    <row r="47" spans="3:6" ht="33.75" customHeight="1">
      <c r="C47" s="226" t="s">
        <v>216</v>
      </c>
      <c r="D47" s="225">
        <v>3035</v>
      </c>
      <c r="E47" s="288"/>
      <c r="F47" s="373"/>
    </row>
    <row r="48" spans="3:6" ht="33.75" customHeight="1">
      <c r="C48" s="226" t="s">
        <v>217</v>
      </c>
      <c r="D48" s="225">
        <v>3036</v>
      </c>
      <c r="E48" s="288"/>
      <c r="F48" s="373"/>
    </row>
    <row r="49" spans="3:6" ht="33.75" customHeight="1">
      <c r="C49" s="226" t="s">
        <v>218</v>
      </c>
      <c r="D49" s="225">
        <v>3037</v>
      </c>
      <c r="E49" s="288"/>
      <c r="F49" s="373"/>
    </row>
    <row r="50" spans="3:6" ht="33.75" customHeight="1">
      <c r="C50" s="224" t="s">
        <v>219</v>
      </c>
      <c r="D50" s="225">
        <v>3038</v>
      </c>
      <c r="E50" s="288">
        <v>5000</v>
      </c>
      <c r="F50" s="373"/>
    </row>
    <row r="51" spans="3:6" ht="33.75" customHeight="1">
      <c r="C51" s="224" t="s">
        <v>220</v>
      </c>
      <c r="D51" s="225">
        <v>3039</v>
      </c>
      <c r="E51" s="288"/>
      <c r="F51" s="373">
        <v>1700</v>
      </c>
    </row>
    <row r="52" spans="3:6" ht="33.75" customHeight="1">
      <c r="C52" s="224" t="s">
        <v>576</v>
      </c>
      <c r="D52" s="225">
        <v>3040</v>
      </c>
      <c r="E52" s="288">
        <v>335000</v>
      </c>
      <c r="F52" s="373">
        <v>318000</v>
      </c>
    </row>
    <row r="53" spans="3:6" ht="33.75" customHeight="1">
      <c r="C53" s="224" t="s">
        <v>577</v>
      </c>
      <c r="D53" s="225">
        <v>3041</v>
      </c>
      <c r="E53" s="288">
        <v>335100</v>
      </c>
      <c r="F53" s="373">
        <v>314700</v>
      </c>
    </row>
    <row r="54" spans="3:6" ht="33.75" customHeight="1">
      <c r="C54" s="224" t="s">
        <v>578</v>
      </c>
      <c r="D54" s="225">
        <v>3042</v>
      </c>
      <c r="E54" s="288"/>
      <c r="F54" s="373">
        <v>3300</v>
      </c>
    </row>
    <row r="55" spans="3:6" ht="33.75" customHeight="1">
      <c r="C55" s="224" t="s">
        <v>579</v>
      </c>
      <c r="D55" s="225">
        <v>3043</v>
      </c>
      <c r="E55" s="288">
        <v>100</v>
      </c>
      <c r="F55" s="373"/>
    </row>
    <row r="56" spans="3:6" ht="33.75" customHeight="1">
      <c r="C56" s="224" t="s">
        <v>221</v>
      </c>
      <c r="D56" s="225">
        <v>3044</v>
      </c>
      <c r="E56" s="288">
        <v>808</v>
      </c>
      <c r="F56" s="374">
        <v>403</v>
      </c>
    </row>
    <row r="57" spans="3:6" ht="33.75" customHeight="1">
      <c r="C57" s="224" t="s">
        <v>222</v>
      </c>
      <c r="D57" s="225">
        <v>3045</v>
      </c>
      <c r="E57" s="288"/>
      <c r="F57" s="374"/>
    </row>
    <row r="58" spans="3:6" ht="33.75" customHeight="1">
      <c r="C58" s="224" t="s">
        <v>135</v>
      </c>
      <c r="D58" s="225">
        <v>3046</v>
      </c>
      <c r="E58" s="288"/>
      <c r="F58" s="374"/>
    </row>
    <row r="59" spans="3:6" ht="33.75" customHeight="1" thickBot="1">
      <c r="C59" s="227" t="s">
        <v>580</v>
      </c>
      <c r="D59" s="228">
        <v>3047</v>
      </c>
      <c r="E59" s="290">
        <v>708</v>
      </c>
      <c r="F59" s="375">
        <v>3703</v>
      </c>
    </row>
  </sheetData>
  <sheetProtection/>
  <mergeCells count="5">
    <mergeCell ref="D7:D8"/>
    <mergeCell ref="C7:C8"/>
    <mergeCell ref="E7:F7"/>
    <mergeCell ref="C4:F4"/>
    <mergeCell ref="C5:F5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portrait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50"/>
  <sheetViews>
    <sheetView showGridLines="0" view="pageBreakPreview" zoomScaleSheetLayoutView="100" workbookViewId="0" topLeftCell="A1">
      <selection activeCell="F27" sqref="F27"/>
    </sheetView>
  </sheetViews>
  <sheetFormatPr defaultColWidth="9.140625" defaultRowHeight="12.75"/>
  <cols>
    <col min="1" max="1" width="41.421875" style="0" customWidth="1"/>
    <col min="2" max="2" width="20.8515625" style="0" customWidth="1"/>
    <col min="3" max="6" width="13.28125" style="0" customWidth="1"/>
  </cols>
  <sheetData>
    <row r="1" spans="1:6" ht="15">
      <c r="A1" s="34"/>
      <c r="B1" s="34"/>
      <c r="C1" s="34"/>
      <c r="D1" s="34"/>
      <c r="E1" s="816" t="s">
        <v>720</v>
      </c>
      <c r="F1" s="816"/>
    </row>
    <row r="2" spans="1:6" ht="15">
      <c r="A2" s="34"/>
      <c r="B2" s="34"/>
      <c r="C2" s="34"/>
      <c r="D2" s="34"/>
      <c r="E2" s="422"/>
      <c r="F2" s="69"/>
    </row>
    <row r="3" spans="1:6" ht="18.75">
      <c r="A3" s="817" t="s">
        <v>703</v>
      </c>
      <c r="B3" s="817"/>
      <c r="C3" s="817"/>
      <c r="D3" s="817"/>
      <c r="E3" s="817"/>
      <c r="F3" s="817"/>
    </row>
    <row r="4" spans="1:6" ht="12.75">
      <c r="A4" s="69"/>
      <c r="B4" s="69"/>
      <c r="C4" s="69"/>
      <c r="D4" s="69"/>
      <c r="E4" s="69"/>
      <c r="F4" s="69"/>
    </row>
    <row r="5" spans="1:6" ht="12.75">
      <c r="A5" s="551"/>
      <c r="B5" s="551"/>
      <c r="C5" s="69"/>
      <c r="D5" s="69"/>
      <c r="E5" s="69"/>
      <c r="F5" s="560" t="s">
        <v>514</v>
      </c>
    </row>
    <row r="6" spans="1:6" ht="30.75" customHeight="1" thickBot="1">
      <c r="A6" s="561"/>
      <c r="B6" s="562"/>
      <c r="C6" s="718" t="s">
        <v>773</v>
      </c>
      <c r="D6" s="718" t="s">
        <v>738</v>
      </c>
      <c r="E6" s="718" t="s">
        <v>774</v>
      </c>
      <c r="F6" s="719" t="s">
        <v>968</v>
      </c>
    </row>
    <row r="7" spans="1:6" ht="16.5" thickTop="1">
      <c r="A7" s="418" t="s">
        <v>721</v>
      </c>
      <c r="B7" s="568" t="s">
        <v>525</v>
      </c>
      <c r="C7" s="709">
        <v>41427</v>
      </c>
      <c r="D7" s="709">
        <v>32048</v>
      </c>
      <c r="E7" s="709">
        <v>53784</v>
      </c>
      <c r="F7" s="720">
        <v>48942</v>
      </c>
    </row>
    <row r="8" spans="1:6" ht="16.5" thickBot="1">
      <c r="A8" s="563"/>
      <c r="B8" s="569" t="s">
        <v>526</v>
      </c>
      <c r="C8" s="721">
        <v>41477</v>
      </c>
      <c r="D8" s="721">
        <v>46432</v>
      </c>
      <c r="E8" s="721">
        <v>48245</v>
      </c>
      <c r="F8" s="722"/>
    </row>
    <row r="9" spans="1:6" ht="15">
      <c r="A9" s="564"/>
      <c r="B9" s="565" t="s">
        <v>722</v>
      </c>
      <c r="C9" s="723">
        <f>_xlfn.IFERROR(C8/C7-1,0)</f>
        <v>0.0012069423322953465</v>
      </c>
      <c r="D9" s="723">
        <f>_xlfn.IFERROR(D8/D7-1,0)</f>
        <v>0.4488267598602096</v>
      </c>
      <c r="E9" s="723">
        <f>_xlfn.IFERROR(E8/E7-1,0)</f>
        <v>-0.10298601814666075</v>
      </c>
      <c r="F9" s="723"/>
    </row>
    <row r="10" spans="1:6" ht="15.75" thickBot="1">
      <c r="A10" s="818" t="s">
        <v>723</v>
      </c>
      <c r="B10" s="819"/>
      <c r="C10" s="724">
        <f>_xlfn.IFERROR(C8/B8-1,0)</f>
        <v>0</v>
      </c>
      <c r="D10" s="724">
        <f>_xlfn.IFERROR(D8/C8-1,0)</f>
        <v>0.11946379921402217</v>
      </c>
      <c r="E10" s="724">
        <f>_xlfn.IFERROR(E8/D8-1,0)</f>
        <v>0.03904634734665757</v>
      </c>
      <c r="F10" s="724">
        <f>_xlfn.IFERROR(F7/E8-1,0)</f>
        <v>0.014447092963001396</v>
      </c>
    </row>
    <row r="11" spans="1:6" ht="16.5" thickTop="1">
      <c r="A11" s="418" t="s">
        <v>724</v>
      </c>
      <c r="B11" s="568" t="s">
        <v>525</v>
      </c>
      <c r="C11" s="709">
        <v>98212</v>
      </c>
      <c r="D11" s="709">
        <v>102291</v>
      </c>
      <c r="E11" s="709">
        <v>142190</v>
      </c>
      <c r="F11" s="709">
        <v>126000</v>
      </c>
    </row>
    <row r="12" spans="1:10" ht="16.5" thickBot="1">
      <c r="A12" s="563"/>
      <c r="B12" s="569" t="s">
        <v>526</v>
      </c>
      <c r="C12" s="709">
        <v>114965</v>
      </c>
      <c r="D12" s="709">
        <v>125122</v>
      </c>
      <c r="E12" s="709">
        <v>135203</v>
      </c>
      <c r="F12" s="722"/>
      <c r="J12" s="417"/>
    </row>
    <row r="13" spans="1:6" ht="15">
      <c r="A13" s="564"/>
      <c r="B13" s="565" t="s">
        <v>722</v>
      </c>
      <c r="C13" s="723">
        <f>_xlfn.IFERROR(C12/C11-1,0)</f>
        <v>0.1705799698611168</v>
      </c>
      <c r="D13" s="723">
        <f>_xlfn.IFERROR(D12/D11-1,0)</f>
        <v>0.22319656665786813</v>
      </c>
      <c r="E13" s="723">
        <f>_xlfn.IFERROR(E12/E11-1,0)</f>
        <v>-0.049138476686124255</v>
      </c>
      <c r="F13" s="723"/>
    </row>
    <row r="14" spans="1:10" ht="15.75" thickBot="1">
      <c r="A14" s="818" t="s">
        <v>723</v>
      </c>
      <c r="B14" s="819"/>
      <c r="C14" s="724">
        <f>_xlfn.IFERROR(C12/B12-1,0)</f>
        <v>0</v>
      </c>
      <c r="D14" s="724">
        <f>_xlfn.IFERROR(D12/C12-1,0)</f>
        <v>0.08834862784325659</v>
      </c>
      <c r="E14" s="724">
        <f>_xlfn.IFERROR(E12/D12-1,0)</f>
        <v>0.08056936430044281</v>
      </c>
      <c r="F14" s="724">
        <f>_xlfn.IFERROR(F11/E12-1,0)</f>
        <v>-0.06806801624224312</v>
      </c>
      <c r="J14" s="417"/>
    </row>
    <row r="15" spans="1:6" ht="16.5" thickTop="1">
      <c r="A15" s="418" t="s">
        <v>524</v>
      </c>
      <c r="B15" s="568" t="s">
        <v>525</v>
      </c>
      <c r="C15" s="709">
        <v>281580</v>
      </c>
      <c r="D15" s="709">
        <v>291214</v>
      </c>
      <c r="E15" s="709">
        <v>314277</v>
      </c>
      <c r="F15" s="709">
        <v>318890</v>
      </c>
    </row>
    <row r="16" spans="1:6" ht="16.5" thickBot="1">
      <c r="A16" s="563"/>
      <c r="B16" s="569" t="s">
        <v>526</v>
      </c>
      <c r="C16" s="710">
        <v>275013</v>
      </c>
      <c r="D16" s="710">
        <v>294839</v>
      </c>
      <c r="E16" s="710">
        <v>295955</v>
      </c>
      <c r="F16" s="722"/>
    </row>
    <row r="17" spans="1:6" ht="15">
      <c r="A17" s="564"/>
      <c r="B17" s="565" t="s">
        <v>722</v>
      </c>
      <c r="C17" s="723">
        <f>_xlfn.IFERROR(C16/C15-1,0)</f>
        <v>-0.023321968889835953</v>
      </c>
      <c r="D17" s="723">
        <f>_xlfn.IFERROR(D16/D15-1,0)</f>
        <v>0.012447890554712293</v>
      </c>
      <c r="E17" s="723">
        <f>_xlfn.IFERROR(E16/E15-1,0)</f>
        <v>-0.05829888919647319</v>
      </c>
      <c r="F17" s="723"/>
    </row>
    <row r="18" spans="1:10" ht="15.75" thickBot="1">
      <c r="A18" s="818" t="s">
        <v>723</v>
      </c>
      <c r="B18" s="819"/>
      <c r="C18" s="724">
        <f>_xlfn.IFERROR(C16/B16-1,0)</f>
        <v>0</v>
      </c>
      <c r="D18" s="724">
        <f>_xlfn.IFERROR(D16/C16-1,0)</f>
        <v>0.07209113750986318</v>
      </c>
      <c r="E18" s="724">
        <f>_xlfn.IFERROR(E16/D16-1,0)</f>
        <v>0.0037851166229705413</v>
      </c>
      <c r="F18" s="724">
        <f>_xlfn.IFERROR(F15/E16-1,0)</f>
        <v>0.07749488942575722</v>
      </c>
      <c r="J18" s="417"/>
    </row>
    <row r="19" spans="1:6" ht="16.5" thickTop="1">
      <c r="A19" s="418" t="s">
        <v>528</v>
      </c>
      <c r="B19" s="568" t="s">
        <v>525</v>
      </c>
      <c r="C19" s="709">
        <v>273820</v>
      </c>
      <c r="D19" s="709">
        <v>282150</v>
      </c>
      <c r="E19" s="709">
        <v>306300</v>
      </c>
      <c r="F19" s="709">
        <v>317200</v>
      </c>
    </row>
    <row r="20" spans="1:6" ht="16.5" thickBot="1">
      <c r="A20" s="563"/>
      <c r="B20" s="569" t="s">
        <v>526</v>
      </c>
      <c r="C20" s="710">
        <v>265838</v>
      </c>
      <c r="D20" s="710">
        <v>289260</v>
      </c>
      <c r="E20" s="710">
        <v>287645</v>
      </c>
      <c r="F20" s="722"/>
    </row>
    <row r="21" spans="1:6" ht="15">
      <c r="A21" s="564"/>
      <c r="B21" s="565" t="s">
        <v>722</v>
      </c>
      <c r="C21" s="723">
        <f>_xlfn.IFERROR(C20/C19-1,0)</f>
        <v>-0.02915053684902491</v>
      </c>
      <c r="D21" s="723">
        <f>_xlfn.IFERROR(D20/D19-1,0)</f>
        <v>0.02519936204146722</v>
      </c>
      <c r="E21" s="723">
        <f>_xlfn.IFERROR(E20/E19-1,0)</f>
        <v>-0.060904342148220714</v>
      </c>
      <c r="F21" s="723"/>
    </row>
    <row r="22" spans="1:6" ht="15.75" thickBot="1">
      <c r="A22" s="818" t="s">
        <v>723</v>
      </c>
      <c r="B22" s="819"/>
      <c r="C22" s="724">
        <f>_xlfn.IFERROR(C20/B20-1,0)</f>
        <v>0</v>
      </c>
      <c r="D22" s="724">
        <f>_xlfn.IFERROR(D20/C20-1,0)</f>
        <v>0.08810629029709816</v>
      </c>
      <c r="E22" s="724">
        <f>_xlfn.IFERROR(E20/D20-1,0)</f>
        <v>-0.0055832123349236484</v>
      </c>
      <c r="F22" s="724">
        <f>_xlfn.IFERROR(F19/E20-1,0)</f>
        <v>0.10274817917919665</v>
      </c>
    </row>
    <row r="23" spans="1:6" ht="16.5" thickTop="1">
      <c r="A23" s="418" t="s">
        <v>529</v>
      </c>
      <c r="B23" s="568" t="s">
        <v>525</v>
      </c>
      <c r="C23" s="709">
        <v>7760</v>
      </c>
      <c r="D23" s="709">
        <v>9064</v>
      </c>
      <c r="E23" s="709">
        <v>7977</v>
      </c>
      <c r="F23" s="709">
        <v>1690</v>
      </c>
    </row>
    <row r="24" spans="1:6" ht="16.5" thickBot="1">
      <c r="A24" s="563"/>
      <c r="B24" s="569" t="s">
        <v>526</v>
      </c>
      <c r="C24" s="710">
        <v>9175</v>
      </c>
      <c r="D24" s="710">
        <v>5579</v>
      </c>
      <c r="E24" s="710">
        <v>8310</v>
      </c>
      <c r="F24" s="722"/>
    </row>
    <row r="25" spans="1:6" ht="15">
      <c r="A25" s="564"/>
      <c r="B25" s="565" t="s">
        <v>722</v>
      </c>
      <c r="C25" s="723">
        <f>_xlfn.IFERROR(C24/C23-1,0)</f>
        <v>0.1823453608247423</v>
      </c>
      <c r="D25" s="723">
        <f>_xlfn.IFERROR(D24/D23-1,0)</f>
        <v>-0.3844880847308032</v>
      </c>
      <c r="E25" s="723">
        <f>_xlfn.IFERROR(E24/E23-1,0)</f>
        <v>0.04174501692365551</v>
      </c>
      <c r="F25" s="723"/>
    </row>
    <row r="26" spans="1:6" ht="15.75" thickBot="1">
      <c r="A26" s="818" t="s">
        <v>723</v>
      </c>
      <c r="B26" s="819"/>
      <c r="C26" s="724">
        <f>_xlfn.IFERROR(C24/B24-1,0)</f>
        <v>0</v>
      </c>
      <c r="D26" s="724">
        <f>_xlfn.IFERROR(D24/C24-1,0)</f>
        <v>-0.39193460490463217</v>
      </c>
      <c r="E26" s="724">
        <f>_xlfn.IFERROR(E24/D24-1,0)</f>
        <v>0.48951424986556735</v>
      </c>
      <c r="F26" s="724">
        <f>_xlfn.IFERROR(F23/E24-1,0)</f>
        <v>-0.7966305655836342</v>
      </c>
    </row>
    <row r="27" spans="1:6" ht="16.5" thickTop="1">
      <c r="A27" s="419" t="s">
        <v>530</v>
      </c>
      <c r="B27" s="568" t="s">
        <v>525</v>
      </c>
      <c r="C27" s="709">
        <v>1454</v>
      </c>
      <c r="D27" s="709">
        <v>2562</v>
      </c>
      <c r="E27" s="709">
        <v>1255</v>
      </c>
      <c r="F27" s="709">
        <v>969</v>
      </c>
    </row>
    <row r="28" spans="1:6" ht="16.5" thickBot="1">
      <c r="A28" s="563"/>
      <c r="B28" s="569" t="s">
        <v>526</v>
      </c>
      <c r="C28" s="710">
        <v>3463</v>
      </c>
      <c r="D28" s="710">
        <v>6455</v>
      </c>
      <c r="E28" s="710">
        <v>1542</v>
      </c>
      <c r="F28" s="722"/>
    </row>
    <row r="29" spans="1:6" ht="15">
      <c r="A29" s="564"/>
      <c r="B29" s="565" t="s">
        <v>722</v>
      </c>
      <c r="C29" s="723">
        <f>_xlfn.IFERROR(C28/C27-1,0)</f>
        <v>1.3817056396148555</v>
      </c>
      <c r="D29" s="723">
        <f>_xlfn.IFERROR(D28/D27-1,0)</f>
        <v>1.5195160031225603</v>
      </c>
      <c r="E29" s="723">
        <f>_xlfn.IFERROR(E28/E27-1,0)</f>
        <v>0.2286852589641435</v>
      </c>
      <c r="F29" s="723"/>
    </row>
    <row r="30" spans="1:6" ht="15.75" thickBot="1">
      <c r="A30" s="818" t="s">
        <v>723</v>
      </c>
      <c r="B30" s="819"/>
      <c r="C30" s="724">
        <f>_xlfn.IFERROR(C28/B28-1,0)</f>
        <v>0</v>
      </c>
      <c r="D30" s="724">
        <f>_xlfn.IFERROR(D28/C28-1,0)</f>
        <v>0.8639907594571181</v>
      </c>
      <c r="E30" s="724">
        <f>_xlfn.IFERROR(E28/D28-1,0)</f>
        <v>-0.7611154144074361</v>
      </c>
      <c r="F30" s="724">
        <f>_xlfn.IFERROR(F27/E28-1,0)</f>
        <v>-0.3715953307392996</v>
      </c>
    </row>
    <row r="31" spans="1:6" ht="9" customHeight="1" thickBot="1" thickTop="1">
      <c r="A31" s="566"/>
      <c r="B31" s="567"/>
      <c r="C31" s="725"/>
      <c r="D31" s="725"/>
      <c r="E31" s="725"/>
      <c r="F31" s="726"/>
    </row>
    <row r="32" spans="1:6" ht="16.5" thickTop="1">
      <c r="A32" s="418" t="s">
        <v>531</v>
      </c>
      <c r="B32" s="568" t="s">
        <v>525</v>
      </c>
      <c r="C32" s="709">
        <v>180</v>
      </c>
      <c r="D32" s="709">
        <v>180</v>
      </c>
      <c r="E32" s="709">
        <v>175</v>
      </c>
      <c r="F32" s="720">
        <v>175</v>
      </c>
    </row>
    <row r="33" spans="1:6" ht="16.5" thickBot="1">
      <c r="A33" s="563"/>
      <c r="B33" s="569" t="s">
        <v>526</v>
      </c>
      <c r="C33" s="710">
        <v>168</v>
      </c>
      <c r="D33" s="710">
        <v>162</v>
      </c>
      <c r="E33" s="710">
        <v>162</v>
      </c>
      <c r="F33" s="727"/>
    </row>
    <row r="34" spans="1:6" ht="15">
      <c r="A34" s="564"/>
      <c r="B34" s="565" t="s">
        <v>722</v>
      </c>
      <c r="C34" s="723">
        <f>_xlfn.IFERROR(C33/C32-1,0)</f>
        <v>-0.06666666666666665</v>
      </c>
      <c r="D34" s="723">
        <f>_xlfn.IFERROR(D33/D32-1,0)</f>
        <v>-0.09999999999999998</v>
      </c>
      <c r="E34" s="723">
        <f>_xlfn.IFERROR(E33/E32-1,0)</f>
        <v>-0.07428571428571429</v>
      </c>
      <c r="F34" s="723"/>
    </row>
    <row r="35" spans="1:6" ht="15.75" thickBot="1">
      <c r="A35" s="818" t="s">
        <v>723</v>
      </c>
      <c r="B35" s="819"/>
      <c r="C35" s="724">
        <f>_xlfn.IFERROR(C33/B33-1,0)</f>
        <v>0</v>
      </c>
      <c r="D35" s="724">
        <f>_xlfn.IFERROR(D33/C33-1,0)</f>
        <v>-0.0357142857142857</v>
      </c>
      <c r="E35" s="724">
        <f>_xlfn.IFERROR(E33/D33-1,0)</f>
        <v>0</v>
      </c>
      <c r="F35" s="724">
        <f>_xlfn.IFERROR(F32/E33-1,0)</f>
        <v>0.08024691358024683</v>
      </c>
    </row>
    <row r="36" spans="1:6" ht="16.5" thickTop="1">
      <c r="A36" s="418" t="s">
        <v>532</v>
      </c>
      <c r="B36" s="568" t="s">
        <v>525</v>
      </c>
      <c r="C36" s="709">
        <v>34348.09</v>
      </c>
      <c r="D36" s="709">
        <v>36417.73</v>
      </c>
      <c r="E36" s="709">
        <v>45556</v>
      </c>
      <c r="F36" s="720">
        <v>50060</v>
      </c>
    </row>
    <row r="37" spans="1:6" ht="16.5" thickBot="1">
      <c r="A37" s="563"/>
      <c r="B37" s="569" t="s">
        <v>526</v>
      </c>
      <c r="C37" s="710">
        <v>32899.58</v>
      </c>
      <c r="D37" s="710">
        <v>35325.81</v>
      </c>
      <c r="E37" s="710">
        <v>44612</v>
      </c>
      <c r="F37" s="727"/>
    </row>
    <row r="38" spans="1:6" ht="15">
      <c r="A38" s="564"/>
      <c r="B38" s="565" t="s">
        <v>722</v>
      </c>
      <c r="C38" s="723">
        <f>_xlfn.IFERROR(C37/C36-1,0)</f>
        <v>-0.04217148610010035</v>
      </c>
      <c r="D38" s="723">
        <f>_xlfn.IFERROR(D37/D36-1,0)</f>
        <v>-0.02998319774461522</v>
      </c>
      <c r="E38" s="723">
        <f>_xlfn.IFERROR(E37/E36-1,0)</f>
        <v>-0.020721749056106797</v>
      </c>
      <c r="F38" s="723"/>
    </row>
    <row r="39" spans="1:6" ht="15.75" thickBot="1">
      <c r="A39" s="818" t="s">
        <v>723</v>
      </c>
      <c r="B39" s="819"/>
      <c r="C39" s="724">
        <f>_xlfn.IFERROR(C37/B37-1,0)</f>
        <v>0</v>
      </c>
      <c r="D39" s="724">
        <f>_xlfn.IFERROR(D37/C37-1,0)</f>
        <v>0.07374653415028387</v>
      </c>
      <c r="E39" s="724">
        <f>_xlfn.IFERROR(E37/D37-1,0)</f>
        <v>0.26287267015250326</v>
      </c>
      <c r="F39" s="724">
        <f>_xlfn.IFERROR(F36/E37-1,0)</f>
        <v>0.12211960907379171</v>
      </c>
    </row>
    <row r="40" spans="1:6" ht="9" customHeight="1" thickBot="1" thickTop="1">
      <c r="A40" s="566"/>
      <c r="B40" s="567"/>
      <c r="C40" s="725"/>
      <c r="D40" s="725"/>
      <c r="E40" s="725"/>
      <c r="F40" s="726"/>
    </row>
    <row r="41" spans="1:6" ht="16.5" thickTop="1">
      <c r="A41" s="418" t="s">
        <v>725</v>
      </c>
      <c r="B41" s="568" t="s">
        <v>525</v>
      </c>
      <c r="C41" s="709">
        <v>36900</v>
      </c>
      <c r="D41" s="709">
        <v>34850</v>
      </c>
      <c r="E41" s="709">
        <v>21200</v>
      </c>
      <c r="F41" s="720">
        <v>21000</v>
      </c>
    </row>
    <row r="42" spans="1:6" ht="16.5" thickBot="1">
      <c r="A42" s="563"/>
      <c r="B42" s="569" t="s">
        <v>526</v>
      </c>
      <c r="C42" s="710">
        <v>35950</v>
      </c>
      <c r="D42" s="710">
        <v>31097</v>
      </c>
      <c r="E42" s="710">
        <v>19640</v>
      </c>
      <c r="F42" s="727"/>
    </row>
    <row r="43" spans="1:6" ht="15">
      <c r="A43" s="564"/>
      <c r="B43" s="565" t="s">
        <v>722</v>
      </c>
      <c r="C43" s="723">
        <f>_xlfn.IFERROR(C42/C41-1,0)</f>
        <v>-0.0257452574525745</v>
      </c>
      <c r="D43" s="723">
        <f>_xlfn.IFERROR(D42/D41-1,0)</f>
        <v>-0.10769010043041605</v>
      </c>
      <c r="E43" s="723">
        <f>_xlfn.IFERROR(E42/E41-1,0)</f>
        <v>-0.07358490566037734</v>
      </c>
      <c r="F43" s="723"/>
    </row>
    <row r="44" spans="1:6" ht="15.75" thickBot="1">
      <c r="A44" s="818" t="s">
        <v>723</v>
      </c>
      <c r="B44" s="819"/>
      <c r="C44" s="724">
        <f>_xlfn.IFERROR(C42/B42-1,0)</f>
        <v>0</v>
      </c>
      <c r="D44" s="724">
        <f>_xlfn.IFERROR(D42/C42-1,0)</f>
        <v>-0.13499304589707928</v>
      </c>
      <c r="E44" s="724">
        <f>_xlfn.IFERROR(E42/D42-1,0)</f>
        <v>-0.3684278226195453</v>
      </c>
      <c r="F44" s="724">
        <f>_xlfn.IFERROR(F41/E42-1,0)</f>
        <v>0.06924643584521384</v>
      </c>
    </row>
    <row r="45" spans="1:6" ht="13.5" thickTop="1">
      <c r="A45" s="69"/>
      <c r="B45" s="69"/>
      <c r="C45" s="69"/>
      <c r="D45" s="69"/>
      <c r="E45" s="69"/>
      <c r="F45" s="69"/>
    </row>
    <row r="46" spans="1:7" ht="15.75" customHeight="1">
      <c r="A46" s="820" t="s">
        <v>976</v>
      </c>
      <c r="B46" s="820"/>
      <c r="C46" s="820"/>
      <c r="D46" s="820"/>
      <c r="E46" s="820"/>
      <c r="F46" s="820"/>
      <c r="G46" s="420"/>
    </row>
    <row r="47" spans="1:7" ht="12.75">
      <c r="A47" s="820"/>
      <c r="B47" s="820"/>
      <c r="C47" s="820"/>
      <c r="D47" s="820"/>
      <c r="E47" s="820"/>
      <c r="F47" s="820"/>
      <c r="G47" s="420"/>
    </row>
    <row r="48" spans="1:6" ht="12.75">
      <c r="A48" s="820"/>
      <c r="B48" s="820"/>
      <c r="C48" s="820"/>
      <c r="D48" s="820"/>
      <c r="E48" s="820"/>
      <c r="F48" s="820"/>
    </row>
    <row r="49" spans="1:6" ht="12.75">
      <c r="A49" s="69"/>
      <c r="B49" s="69"/>
      <c r="C49" s="69"/>
      <c r="D49" s="69"/>
      <c r="E49" s="69"/>
      <c r="F49" s="69"/>
    </row>
    <row r="50" spans="1:6" ht="12.75">
      <c r="A50" s="69" t="s">
        <v>726</v>
      </c>
      <c r="B50" s="69"/>
      <c r="C50" s="69"/>
      <c r="D50" s="69"/>
      <c r="E50" s="69"/>
      <c r="F50" s="69"/>
    </row>
  </sheetData>
  <sheetProtection/>
  <mergeCells count="12">
    <mergeCell ref="A26:B26"/>
    <mergeCell ref="A30:B30"/>
    <mergeCell ref="A35:B35"/>
    <mergeCell ref="A39:B39"/>
    <mergeCell ref="A44:B44"/>
    <mergeCell ref="A46:F48"/>
    <mergeCell ref="E1:F1"/>
    <mergeCell ref="A3:F3"/>
    <mergeCell ref="A10:B10"/>
    <mergeCell ref="A14:B14"/>
    <mergeCell ref="A18:B18"/>
    <mergeCell ref="A22:B22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46"/>
  <sheetViews>
    <sheetView showGridLines="0" view="pageBreakPreview" zoomScale="60" zoomScalePageLayoutView="0" workbookViewId="0" topLeftCell="A1">
      <selection activeCell="H31" sqref="H31"/>
    </sheetView>
  </sheetViews>
  <sheetFormatPr defaultColWidth="9.140625" defaultRowHeight="12.75"/>
  <cols>
    <col min="1" max="1" width="23.8515625" style="0" customWidth="1"/>
    <col min="2" max="2" width="16.8515625" style="0" customWidth="1"/>
    <col min="3" max="6" width="15.7109375" style="0" customWidth="1"/>
  </cols>
  <sheetData>
    <row r="1" spans="1:6" ht="12.75">
      <c r="A1" s="69"/>
      <c r="B1" s="551"/>
      <c r="C1" s="551"/>
      <c r="D1" s="551"/>
      <c r="E1" s="551"/>
      <c r="F1" s="570"/>
    </row>
    <row r="2" spans="1:6" ht="13.5" thickBot="1">
      <c r="A2" s="69"/>
      <c r="B2" s="551"/>
      <c r="C2" s="550"/>
      <c r="D2" s="550"/>
      <c r="E2" s="550"/>
      <c r="F2" s="550"/>
    </row>
    <row r="3" spans="1:6" ht="47.25" customHeight="1" thickBot="1">
      <c r="A3" s="550"/>
      <c r="B3" s="571"/>
      <c r="C3" s="612" t="s">
        <v>772</v>
      </c>
      <c r="D3" s="612" t="s">
        <v>969</v>
      </c>
      <c r="E3" s="613" t="s">
        <v>970</v>
      </c>
      <c r="F3" s="614" t="s">
        <v>945</v>
      </c>
    </row>
    <row r="4" spans="1:6" ht="15" customHeight="1">
      <c r="A4" s="825" t="s">
        <v>533</v>
      </c>
      <c r="B4" s="826"/>
      <c r="C4" s="714">
        <v>18717</v>
      </c>
      <c r="D4" s="714">
        <v>17437</v>
      </c>
      <c r="E4" s="714">
        <v>16441</v>
      </c>
      <c r="F4" s="714">
        <v>15740</v>
      </c>
    </row>
    <row r="5" spans="1:6" ht="15" customHeight="1">
      <c r="A5" s="827" t="s">
        <v>727</v>
      </c>
      <c r="B5" s="828"/>
      <c r="C5" s="546">
        <v>3.01</v>
      </c>
      <c r="D5" s="546">
        <v>5.16</v>
      </c>
      <c r="E5" s="546">
        <v>1.14</v>
      </c>
      <c r="F5" s="543">
        <v>0.77</v>
      </c>
    </row>
    <row r="6" spans="1:6" ht="15" customHeight="1">
      <c r="A6" s="827" t="s">
        <v>728</v>
      </c>
      <c r="B6" s="828"/>
      <c r="C6" s="546">
        <v>8</v>
      </c>
      <c r="D6" s="546">
        <v>13.9</v>
      </c>
      <c r="E6" s="546">
        <v>3.2</v>
      </c>
      <c r="F6" s="543">
        <v>1.98</v>
      </c>
    </row>
    <row r="7" spans="1:6" ht="15" customHeight="1">
      <c r="A7" s="827" t="s">
        <v>729</v>
      </c>
      <c r="B7" s="828"/>
      <c r="C7" s="716">
        <v>15040</v>
      </c>
      <c r="D7" s="716">
        <v>15000</v>
      </c>
      <c r="E7" s="716">
        <v>10000</v>
      </c>
      <c r="F7" s="717">
        <v>17000</v>
      </c>
    </row>
    <row r="8" spans="1:6" ht="15" customHeight="1">
      <c r="A8" s="827" t="s">
        <v>535</v>
      </c>
      <c r="B8" s="828"/>
      <c r="C8" s="546">
        <v>177</v>
      </c>
      <c r="D8" s="546">
        <v>169</v>
      </c>
      <c r="E8" s="546">
        <v>180</v>
      </c>
      <c r="F8" s="546">
        <v>157</v>
      </c>
    </row>
    <row r="9" spans="1:6" ht="15" customHeight="1">
      <c r="A9" s="827" t="s">
        <v>534</v>
      </c>
      <c r="B9" s="828"/>
      <c r="C9" s="546">
        <v>59</v>
      </c>
      <c r="D9" s="546">
        <v>63</v>
      </c>
      <c r="E9" s="546">
        <v>76</v>
      </c>
      <c r="F9" s="546">
        <v>85</v>
      </c>
    </row>
    <row r="10" spans="1:6" ht="15" customHeight="1" thickBot="1">
      <c r="A10" s="829" t="s">
        <v>730</v>
      </c>
      <c r="B10" s="830"/>
      <c r="C10" s="547">
        <v>47</v>
      </c>
      <c r="D10" s="547">
        <v>45</v>
      </c>
      <c r="E10" s="547">
        <v>52</v>
      </c>
      <c r="F10" s="544">
        <v>56</v>
      </c>
    </row>
    <row r="11" spans="1:6" ht="12.75">
      <c r="A11" s="573"/>
      <c r="B11" s="573"/>
      <c r="C11" s="573"/>
      <c r="D11" s="573"/>
      <c r="E11" s="573"/>
      <c r="F11" s="573"/>
    </row>
    <row r="12" spans="1:6" ht="13.5" thickBot="1">
      <c r="A12" s="69"/>
      <c r="B12" s="551"/>
      <c r="C12" s="550"/>
      <c r="D12" s="550"/>
      <c r="E12" s="550"/>
      <c r="F12" s="574" t="s">
        <v>514</v>
      </c>
    </row>
    <row r="13" spans="1:6" ht="39.75" customHeight="1" thickBot="1">
      <c r="A13" s="550"/>
      <c r="B13" s="571"/>
      <c r="C13" s="575" t="s">
        <v>731</v>
      </c>
      <c r="D13" s="575" t="s">
        <v>732</v>
      </c>
      <c r="E13" s="575" t="s">
        <v>971</v>
      </c>
      <c r="F13" s="572" t="s">
        <v>972</v>
      </c>
    </row>
    <row r="14" spans="1:6" ht="15" customHeight="1">
      <c r="A14" s="833" t="s">
        <v>734</v>
      </c>
      <c r="B14" s="834"/>
      <c r="C14" s="714">
        <v>9907</v>
      </c>
      <c r="D14" s="714">
        <v>18300</v>
      </c>
      <c r="E14" s="714">
        <v>6774</v>
      </c>
      <c r="F14" s="715">
        <v>15000</v>
      </c>
    </row>
    <row r="15" spans="1:6" ht="15" customHeight="1" thickBot="1">
      <c r="A15" s="835" t="s">
        <v>735</v>
      </c>
      <c r="B15" s="836"/>
      <c r="C15" s="545"/>
      <c r="D15" s="545"/>
      <c r="E15" s="545"/>
      <c r="F15" s="542"/>
    </row>
    <row r="16" spans="1:6" ht="15" customHeight="1" thickBot="1">
      <c r="A16" s="837" t="s">
        <v>608</v>
      </c>
      <c r="B16" s="838"/>
      <c r="C16" s="714">
        <v>9907</v>
      </c>
      <c r="D16" s="714">
        <v>18300</v>
      </c>
      <c r="E16" s="714">
        <v>6774</v>
      </c>
      <c r="F16" s="715">
        <v>15000</v>
      </c>
    </row>
    <row r="17" spans="1:6" s="421" customFormat="1" ht="15">
      <c r="A17" s="580"/>
      <c r="B17" s="581"/>
      <c r="C17" s="582"/>
      <c r="D17" s="582"/>
      <c r="E17" s="582"/>
      <c r="F17" s="582"/>
    </row>
    <row r="18" spans="1:6" s="421" customFormat="1" ht="15.75" thickBot="1">
      <c r="A18" s="583"/>
      <c r="B18" s="584"/>
      <c r="C18" s="585"/>
      <c r="D18" s="585"/>
      <c r="E18" s="585"/>
      <c r="F18" s="574" t="s">
        <v>514</v>
      </c>
    </row>
    <row r="19" spans="1:6" ht="30" customHeight="1" thickBot="1">
      <c r="A19" s="586"/>
      <c r="B19" s="587"/>
      <c r="C19" s="588" t="s">
        <v>773</v>
      </c>
      <c r="D19" s="588" t="s">
        <v>973</v>
      </c>
      <c r="E19" s="588" t="s">
        <v>774</v>
      </c>
      <c r="F19" s="589" t="s">
        <v>945</v>
      </c>
    </row>
    <row r="20" spans="1:6" ht="15" customHeight="1">
      <c r="A20" s="839" t="s">
        <v>544</v>
      </c>
      <c r="B20" s="590" t="s">
        <v>525</v>
      </c>
      <c r="C20" s="711"/>
      <c r="D20" s="591"/>
      <c r="E20" s="591"/>
      <c r="F20" s="591"/>
    </row>
    <row r="21" spans="1:6" ht="15" customHeight="1">
      <c r="A21" s="823"/>
      <c r="B21" s="592" t="s">
        <v>739</v>
      </c>
      <c r="C21" s="712"/>
      <c r="D21" s="593"/>
      <c r="E21" s="593"/>
      <c r="F21" s="594" t="s">
        <v>527</v>
      </c>
    </row>
    <row r="22" spans="1:6" ht="15" customHeight="1" thickBot="1">
      <c r="A22" s="824"/>
      <c r="B22" s="595" t="s">
        <v>771</v>
      </c>
      <c r="C22" s="713"/>
      <c r="D22" s="596"/>
      <c r="E22" s="596"/>
      <c r="F22" s="597" t="s">
        <v>527</v>
      </c>
    </row>
    <row r="23" spans="1:6" ht="15" customHeight="1">
      <c r="A23" s="823" t="s">
        <v>736</v>
      </c>
      <c r="B23" s="598" t="s">
        <v>525</v>
      </c>
      <c r="C23" s="599"/>
      <c r="D23" s="599"/>
      <c r="E23" s="599"/>
      <c r="F23" s="599"/>
    </row>
    <row r="24" spans="1:6" ht="15" customHeight="1">
      <c r="A24" s="823"/>
      <c r="B24" s="542" t="s">
        <v>739</v>
      </c>
      <c r="C24" s="594"/>
      <c r="D24" s="594"/>
      <c r="E24" s="594"/>
      <c r="F24" s="600" t="s">
        <v>527</v>
      </c>
    </row>
    <row r="25" spans="1:6" ht="15" customHeight="1" thickBot="1">
      <c r="A25" s="824"/>
      <c r="B25" s="547" t="s">
        <v>771</v>
      </c>
      <c r="C25" s="596"/>
      <c r="D25" s="596"/>
      <c r="E25" s="596"/>
      <c r="F25" s="596" t="s">
        <v>527</v>
      </c>
    </row>
    <row r="26" spans="1:6" ht="15">
      <c r="A26" s="831" t="s">
        <v>737</v>
      </c>
      <c r="B26" s="601" t="s">
        <v>525</v>
      </c>
      <c r="C26" s="711"/>
      <c r="D26" s="602"/>
      <c r="E26" s="603"/>
      <c r="F26" s="603"/>
    </row>
    <row r="27" spans="1:6" ht="15">
      <c r="A27" s="831"/>
      <c r="B27" s="604" t="s">
        <v>739</v>
      </c>
      <c r="C27" s="712"/>
      <c r="D27" s="605"/>
      <c r="E27" s="606"/>
      <c r="F27" s="607" t="s">
        <v>527</v>
      </c>
    </row>
    <row r="28" spans="1:6" ht="15.75" thickBot="1">
      <c r="A28" s="832"/>
      <c r="B28" s="608" t="s">
        <v>771</v>
      </c>
      <c r="C28" s="713"/>
      <c r="D28" s="610"/>
      <c r="E28" s="609"/>
      <c r="F28" s="611" t="s">
        <v>527</v>
      </c>
    </row>
    <row r="29" spans="1:6" ht="12.75">
      <c r="A29" s="573"/>
      <c r="B29" s="576"/>
      <c r="C29" s="579"/>
      <c r="D29" s="579"/>
      <c r="E29" s="577"/>
      <c r="F29" s="579"/>
    </row>
    <row r="30" spans="1:6" ht="12.75">
      <c r="A30" s="551"/>
      <c r="B30" s="578"/>
      <c r="C30" s="579"/>
      <c r="D30" s="579"/>
      <c r="E30" s="579"/>
      <c r="F30" s="579"/>
    </row>
    <row r="31" spans="1:6" ht="12.75">
      <c r="A31" s="551"/>
      <c r="B31" s="578"/>
      <c r="C31" s="579"/>
      <c r="D31" s="579"/>
      <c r="E31" s="579"/>
      <c r="F31" s="579"/>
    </row>
    <row r="32" spans="1:6" ht="12.75">
      <c r="A32" s="69"/>
      <c r="B32" s="551"/>
      <c r="C32" s="69"/>
      <c r="D32" s="69"/>
      <c r="E32" s="69"/>
      <c r="F32" s="69"/>
    </row>
    <row r="33" spans="1:6" ht="12.75">
      <c r="A33" s="69"/>
      <c r="B33" s="551"/>
      <c r="C33" s="69"/>
      <c r="D33" s="69"/>
      <c r="E33" s="69"/>
      <c r="F33" s="69"/>
    </row>
    <row r="34" spans="1:6" ht="18" customHeight="1">
      <c r="A34" s="615" t="s">
        <v>536</v>
      </c>
      <c r="B34" s="615"/>
      <c r="C34" s="615"/>
      <c r="D34" s="615"/>
      <c r="E34" s="615"/>
      <c r="F34" s="615"/>
    </row>
    <row r="35" spans="1:6" ht="18" customHeight="1">
      <c r="A35" s="840" t="s">
        <v>780</v>
      </c>
      <c r="B35" s="840"/>
      <c r="C35" s="840"/>
      <c r="D35" s="840"/>
      <c r="E35" s="840"/>
      <c r="F35" s="840"/>
    </row>
    <row r="36" spans="1:6" ht="18" customHeight="1">
      <c r="A36" s="840"/>
      <c r="B36" s="840"/>
      <c r="C36" s="840"/>
      <c r="D36" s="840"/>
      <c r="E36" s="840"/>
      <c r="F36" s="840"/>
    </row>
    <row r="37" spans="1:6" ht="18" customHeight="1">
      <c r="A37" s="840"/>
      <c r="B37" s="840"/>
      <c r="C37" s="840"/>
      <c r="D37" s="840"/>
      <c r="E37" s="840"/>
      <c r="F37" s="840"/>
    </row>
    <row r="38" spans="1:6" ht="18" customHeight="1">
      <c r="A38" s="840"/>
      <c r="B38" s="840"/>
      <c r="C38" s="840"/>
      <c r="D38" s="840"/>
      <c r="E38" s="840"/>
      <c r="F38" s="840"/>
    </row>
    <row r="39" spans="1:6" ht="18" customHeight="1">
      <c r="A39" s="841" t="s">
        <v>897</v>
      </c>
      <c r="B39" s="821"/>
      <c r="C39" s="821"/>
      <c r="D39" s="821"/>
      <c r="E39" s="821"/>
      <c r="F39" s="821"/>
    </row>
    <row r="40" spans="1:6" ht="18" customHeight="1">
      <c r="A40" s="821" t="s">
        <v>781</v>
      </c>
      <c r="B40" s="821"/>
      <c r="C40" s="821"/>
      <c r="D40" s="821"/>
      <c r="E40" s="821"/>
      <c r="F40" s="821"/>
    </row>
    <row r="41" spans="1:6" ht="18" customHeight="1">
      <c r="A41" s="821" t="s">
        <v>782</v>
      </c>
      <c r="B41" s="821"/>
      <c r="C41" s="821"/>
      <c r="D41" s="821"/>
      <c r="E41" s="821"/>
      <c r="F41" s="821"/>
    </row>
    <row r="42" spans="1:6" ht="18" customHeight="1">
      <c r="A42" s="822" t="s">
        <v>783</v>
      </c>
      <c r="B42" s="822"/>
      <c r="C42" s="822"/>
      <c r="D42" s="822"/>
      <c r="E42" s="822"/>
      <c r="F42" s="822"/>
    </row>
    <row r="43" spans="1:6" ht="12" customHeight="1">
      <c r="A43" s="822"/>
      <c r="B43" s="822"/>
      <c r="C43" s="822"/>
      <c r="D43" s="822"/>
      <c r="E43" s="822"/>
      <c r="F43" s="822"/>
    </row>
    <row r="44" spans="1:6" ht="18" customHeight="1">
      <c r="A44" s="821" t="s">
        <v>784</v>
      </c>
      <c r="B44" s="821"/>
      <c r="C44" s="821"/>
      <c r="D44" s="821"/>
      <c r="E44" s="821"/>
      <c r="F44" s="821"/>
    </row>
    <row r="45" spans="1:6" ht="21" customHeight="1">
      <c r="A45" s="822" t="s">
        <v>785</v>
      </c>
      <c r="B45" s="822"/>
      <c r="C45" s="822"/>
      <c r="D45" s="822"/>
      <c r="E45" s="822"/>
      <c r="F45" s="822"/>
    </row>
    <row r="46" spans="1:6" ht="9" customHeight="1">
      <c r="A46" s="822"/>
      <c r="B46" s="822"/>
      <c r="C46" s="822"/>
      <c r="D46" s="822"/>
      <c r="E46" s="822"/>
      <c r="F46" s="822"/>
    </row>
  </sheetData>
  <sheetProtection/>
  <mergeCells count="20"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50"/>
  <sheetViews>
    <sheetView showGridLines="0" view="pageBreakPreview" zoomScale="55" zoomScaleNormal="55" zoomScaleSheetLayoutView="55" workbookViewId="0" topLeftCell="A1">
      <selection activeCell="H124" sqref="H124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8.75">
      <c r="H1" s="558" t="s">
        <v>718</v>
      </c>
    </row>
    <row r="3" spans="2:8" ht="30" customHeight="1">
      <c r="B3" s="787" t="s">
        <v>902</v>
      </c>
      <c r="C3" s="787"/>
      <c r="D3" s="787"/>
      <c r="E3" s="787"/>
      <c r="F3" s="787"/>
      <c r="G3" s="787"/>
      <c r="H3" s="787"/>
    </row>
    <row r="4" spans="2:8" ht="26.25" customHeight="1" thickBot="1">
      <c r="B4" s="236"/>
      <c r="C4" s="237"/>
      <c r="D4" s="237"/>
      <c r="E4" s="230"/>
      <c r="F4" s="230"/>
      <c r="G4" s="230"/>
      <c r="H4" s="231" t="s">
        <v>514</v>
      </c>
    </row>
    <row r="5" spans="1:9" ht="26.25" customHeight="1" thickBot="1">
      <c r="A5" s="233"/>
      <c r="B5" s="849" t="s">
        <v>581</v>
      </c>
      <c r="C5" s="846" t="s">
        <v>589</v>
      </c>
      <c r="D5" s="846" t="s">
        <v>48</v>
      </c>
      <c r="E5" s="844" t="s">
        <v>78</v>
      </c>
      <c r="F5" s="844"/>
      <c r="G5" s="844"/>
      <c r="H5" s="845"/>
      <c r="I5" s="200"/>
    </row>
    <row r="6" spans="1:9" s="192" customFormat="1" ht="30" customHeight="1">
      <c r="A6" s="234"/>
      <c r="B6" s="850"/>
      <c r="C6" s="847"/>
      <c r="D6" s="847"/>
      <c r="E6" s="794" t="s">
        <v>906</v>
      </c>
      <c r="F6" s="794" t="s">
        <v>903</v>
      </c>
      <c r="G6" s="794" t="s">
        <v>904</v>
      </c>
      <c r="H6" s="842" t="s">
        <v>905</v>
      </c>
      <c r="I6" s="232"/>
    </row>
    <row r="7" spans="1:9" s="193" customFormat="1" ht="33" customHeight="1" thickBot="1">
      <c r="A7" s="235"/>
      <c r="B7" s="851"/>
      <c r="C7" s="848"/>
      <c r="D7" s="848"/>
      <c r="E7" s="795"/>
      <c r="F7" s="795"/>
      <c r="G7" s="795"/>
      <c r="H7" s="843"/>
      <c r="I7" s="197"/>
    </row>
    <row r="8" spans="1:9" s="193" customFormat="1" ht="22.5" customHeight="1" thickBot="1">
      <c r="A8" s="235"/>
      <c r="B8" s="616">
        <v>1</v>
      </c>
      <c r="C8" s="617">
        <v>2</v>
      </c>
      <c r="D8" s="618">
        <v>3</v>
      </c>
      <c r="E8" s="619">
        <v>4</v>
      </c>
      <c r="F8" s="619">
        <v>5</v>
      </c>
      <c r="G8" s="619">
        <v>6</v>
      </c>
      <c r="H8" s="620">
        <v>7</v>
      </c>
      <c r="I8" s="197"/>
    </row>
    <row r="9" spans="1:9" s="194" customFormat="1" ht="34.5" customHeight="1">
      <c r="A9" s="240"/>
      <c r="B9" s="239"/>
      <c r="C9" s="183" t="s">
        <v>105</v>
      </c>
      <c r="D9" s="238"/>
      <c r="E9" s="280"/>
      <c r="F9" s="280"/>
      <c r="G9" s="280"/>
      <c r="H9" s="281"/>
      <c r="I9" s="198"/>
    </row>
    <row r="10" spans="1:9" s="194" customFormat="1" ht="34.5" customHeight="1">
      <c r="A10" s="240"/>
      <c r="B10" s="184">
        <v>0</v>
      </c>
      <c r="C10" s="30" t="s">
        <v>136</v>
      </c>
      <c r="D10" s="203" t="s">
        <v>615</v>
      </c>
      <c r="E10" s="291"/>
      <c r="F10" s="291"/>
      <c r="G10" s="291"/>
      <c r="H10" s="292" t="s">
        <v>898</v>
      </c>
      <c r="I10" s="198"/>
    </row>
    <row r="11" spans="2:9" s="194" customFormat="1" ht="34.5" customHeight="1">
      <c r="B11" s="184"/>
      <c r="C11" s="30" t="s">
        <v>511</v>
      </c>
      <c r="D11" s="203" t="s">
        <v>616</v>
      </c>
      <c r="E11" s="291">
        <v>89000</v>
      </c>
      <c r="F11" s="291">
        <v>80000</v>
      </c>
      <c r="G11" s="291">
        <v>80000</v>
      </c>
      <c r="H11" s="292">
        <v>82000</v>
      </c>
      <c r="I11" s="198"/>
    </row>
    <row r="12" spans="2:9" s="194" customFormat="1" ht="34.5" customHeight="1">
      <c r="B12" s="184">
        <v>1</v>
      </c>
      <c r="C12" s="30" t="s">
        <v>298</v>
      </c>
      <c r="D12" s="203" t="s">
        <v>617</v>
      </c>
      <c r="E12" s="291"/>
      <c r="F12" s="291"/>
      <c r="G12" s="291"/>
      <c r="H12" s="292"/>
      <c r="I12" s="198"/>
    </row>
    <row r="13" spans="2:9" s="194" customFormat="1" ht="34.5" customHeight="1">
      <c r="B13" s="184" t="s">
        <v>299</v>
      </c>
      <c r="C13" s="31" t="s">
        <v>300</v>
      </c>
      <c r="D13" s="203" t="s">
        <v>618</v>
      </c>
      <c r="E13" s="291"/>
      <c r="F13" s="291"/>
      <c r="G13" s="291"/>
      <c r="H13" s="292"/>
      <c r="I13" s="198"/>
    </row>
    <row r="14" spans="2:9" s="194" customFormat="1" ht="34.5" customHeight="1">
      <c r="B14" s="184" t="s">
        <v>301</v>
      </c>
      <c r="C14" s="31" t="s">
        <v>302</v>
      </c>
      <c r="D14" s="203" t="s">
        <v>619</v>
      </c>
      <c r="E14" s="291"/>
      <c r="F14" s="291"/>
      <c r="G14" s="291"/>
      <c r="H14" s="292"/>
      <c r="I14" s="198"/>
    </row>
    <row r="15" spans="2:9" s="194" customFormat="1" ht="34.5" customHeight="1">
      <c r="B15" s="184" t="s">
        <v>303</v>
      </c>
      <c r="C15" s="31" t="s">
        <v>137</v>
      </c>
      <c r="D15" s="203" t="s">
        <v>620</v>
      </c>
      <c r="E15" s="291"/>
      <c r="F15" s="291"/>
      <c r="G15" s="291"/>
      <c r="H15" s="292"/>
      <c r="I15" s="198"/>
    </row>
    <row r="16" spans="2:9" s="194" customFormat="1" ht="34.5" customHeight="1">
      <c r="B16" s="185" t="s">
        <v>304</v>
      </c>
      <c r="C16" s="31" t="s">
        <v>138</v>
      </c>
      <c r="D16" s="203" t="s">
        <v>621</v>
      </c>
      <c r="E16" s="291"/>
      <c r="F16" s="291"/>
      <c r="G16" s="291"/>
      <c r="H16" s="292"/>
      <c r="I16" s="198"/>
    </row>
    <row r="17" spans="2:9" s="194" customFormat="1" ht="34.5" customHeight="1">
      <c r="B17" s="185" t="s">
        <v>305</v>
      </c>
      <c r="C17" s="31" t="s">
        <v>139</v>
      </c>
      <c r="D17" s="203" t="s">
        <v>622</v>
      </c>
      <c r="E17" s="291"/>
      <c r="F17" s="291"/>
      <c r="G17" s="291"/>
      <c r="H17" s="292"/>
      <c r="I17" s="198"/>
    </row>
    <row r="18" spans="2:9" s="194" customFormat="1" ht="34.5" customHeight="1">
      <c r="B18" s="185" t="s">
        <v>306</v>
      </c>
      <c r="C18" s="31" t="s">
        <v>140</v>
      </c>
      <c r="D18" s="203" t="s">
        <v>623</v>
      </c>
      <c r="E18" s="291"/>
      <c r="F18" s="291"/>
      <c r="G18" s="291"/>
      <c r="H18" s="292"/>
      <c r="I18" s="198"/>
    </row>
    <row r="19" spans="2:9" s="194" customFormat="1" ht="34.5" customHeight="1">
      <c r="B19" s="186">
        <v>2</v>
      </c>
      <c r="C19" s="30" t="s">
        <v>307</v>
      </c>
      <c r="D19" s="203" t="s">
        <v>624</v>
      </c>
      <c r="E19" s="291">
        <v>89000</v>
      </c>
      <c r="F19" s="291">
        <v>80000</v>
      </c>
      <c r="G19" s="291">
        <v>80000</v>
      </c>
      <c r="H19" s="292">
        <v>82000</v>
      </c>
      <c r="I19" s="198"/>
    </row>
    <row r="20" spans="2:9" s="194" customFormat="1" ht="34.5" customHeight="1">
      <c r="B20" s="184" t="s">
        <v>308</v>
      </c>
      <c r="C20" s="31" t="s">
        <v>141</v>
      </c>
      <c r="D20" s="203" t="s">
        <v>625</v>
      </c>
      <c r="E20" s="291"/>
      <c r="F20" s="291"/>
      <c r="G20" s="291"/>
      <c r="H20" s="292"/>
      <c r="I20" s="198"/>
    </row>
    <row r="21" spans="2:9" s="194" customFormat="1" ht="34.5" customHeight="1">
      <c r="B21" s="185" t="s">
        <v>309</v>
      </c>
      <c r="C21" s="31" t="s">
        <v>142</v>
      </c>
      <c r="D21" s="203" t="s">
        <v>626</v>
      </c>
      <c r="E21" s="291"/>
      <c r="F21" s="291"/>
      <c r="G21" s="291"/>
      <c r="H21" s="292"/>
      <c r="I21" s="198"/>
    </row>
    <row r="22" spans="2:9" s="194" customFormat="1" ht="34.5" customHeight="1">
      <c r="B22" s="184" t="s">
        <v>310</v>
      </c>
      <c r="C22" s="31" t="s">
        <v>143</v>
      </c>
      <c r="D22" s="203" t="s">
        <v>627</v>
      </c>
      <c r="E22" s="291">
        <v>89000</v>
      </c>
      <c r="F22" s="291">
        <v>80000</v>
      </c>
      <c r="G22" s="291">
        <v>80000</v>
      </c>
      <c r="H22" s="292">
        <v>82000</v>
      </c>
      <c r="I22" s="198"/>
    </row>
    <row r="23" spans="2:9" s="194" customFormat="1" ht="34.5" customHeight="1">
      <c r="B23" s="184" t="s">
        <v>311</v>
      </c>
      <c r="C23" s="31" t="s">
        <v>144</v>
      </c>
      <c r="D23" s="203" t="s">
        <v>628</v>
      </c>
      <c r="E23" s="291"/>
      <c r="F23" s="291"/>
      <c r="G23" s="291"/>
      <c r="H23" s="292"/>
      <c r="I23" s="198"/>
    </row>
    <row r="24" spans="2:9" s="194" customFormat="1" ht="34.5" customHeight="1">
      <c r="B24" s="184" t="s">
        <v>312</v>
      </c>
      <c r="C24" s="31" t="s">
        <v>145</v>
      </c>
      <c r="D24" s="203" t="s">
        <v>629</v>
      </c>
      <c r="E24" s="291"/>
      <c r="F24" s="291"/>
      <c r="G24" s="291"/>
      <c r="H24" s="292"/>
      <c r="I24" s="198"/>
    </row>
    <row r="25" spans="2:9" s="194" customFormat="1" ht="34.5" customHeight="1">
      <c r="B25" s="184" t="s">
        <v>313</v>
      </c>
      <c r="C25" s="31" t="s">
        <v>314</v>
      </c>
      <c r="D25" s="203" t="s">
        <v>630</v>
      </c>
      <c r="E25" s="291"/>
      <c r="F25" s="291"/>
      <c r="G25" s="291"/>
      <c r="H25" s="292"/>
      <c r="I25" s="198"/>
    </row>
    <row r="26" spans="2:9" s="194" customFormat="1" ht="34.5" customHeight="1">
      <c r="B26" s="184" t="s">
        <v>315</v>
      </c>
      <c r="C26" s="31" t="s">
        <v>316</v>
      </c>
      <c r="D26" s="203" t="s">
        <v>631</v>
      </c>
      <c r="E26" s="291"/>
      <c r="F26" s="291"/>
      <c r="G26" s="291"/>
      <c r="H26" s="292"/>
      <c r="I26" s="198"/>
    </row>
    <row r="27" spans="2:9" s="194" customFormat="1" ht="34.5" customHeight="1">
      <c r="B27" s="184" t="s">
        <v>317</v>
      </c>
      <c r="C27" s="31" t="s">
        <v>146</v>
      </c>
      <c r="D27" s="203" t="s">
        <v>632</v>
      </c>
      <c r="E27" s="291"/>
      <c r="F27" s="291"/>
      <c r="G27" s="291"/>
      <c r="H27" s="292"/>
      <c r="I27" s="198"/>
    </row>
    <row r="28" spans="2:9" s="194" customFormat="1" ht="34.5" customHeight="1">
      <c r="B28" s="186">
        <v>3</v>
      </c>
      <c r="C28" s="30" t="s">
        <v>318</v>
      </c>
      <c r="D28" s="203" t="s">
        <v>633</v>
      </c>
      <c r="E28" s="291"/>
      <c r="F28" s="291"/>
      <c r="G28" s="291"/>
      <c r="H28" s="292"/>
      <c r="I28" s="198"/>
    </row>
    <row r="29" spans="2:9" s="194" customFormat="1" ht="34.5" customHeight="1">
      <c r="B29" s="184" t="s">
        <v>319</v>
      </c>
      <c r="C29" s="31" t="s">
        <v>147</v>
      </c>
      <c r="D29" s="203" t="s">
        <v>634</v>
      </c>
      <c r="E29" s="291"/>
      <c r="F29" s="291"/>
      <c r="G29" s="291"/>
      <c r="H29" s="292"/>
      <c r="I29" s="198"/>
    </row>
    <row r="30" spans="2:9" s="194" customFormat="1" ht="34.5" customHeight="1">
      <c r="B30" s="185" t="s">
        <v>320</v>
      </c>
      <c r="C30" s="31" t="s">
        <v>148</v>
      </c>
      <c r="D30" s="203" t="s">
        <v>635</v>
      </c>
      <c r="E30" s="291"/>
      <c r="F30" s="291"/>
      <c r="G30" s="291"/>
      <c r="H30" s="292"/>
      <c r="I30" s="198"/>
    </row>
    <row r="31" spans="2:9" s="194" customFormat="1" ht="34.5" customHeight="1">
      <c r="B31" s="185" t="s">
        <v>321</v>
      </c>
      <c r="C31" s="31" t="s">
        <v>149</v>
      </c>
      <c r="D31" s="203" t="s">
        <v>636</v>
      </c>
      <c r="E31" s="291"/>
      <c r="F31" s="291"/>
      <c r="G31" s="291"/>
      <c r="H31" s="292"/>
      <c r="I31" s="198"/>
    </row>
    <row r="32" spans="2:9" s="194" customFormat="1" ht="34.5" customHeight="1">
      <c r="B32" s="185" t="s">
        <v>322</v>
      </c>
      <c r="C32" s="31" t="s">
        <v>150</v>
      </c>
      <c r="D32" s="203" t="s">
        <v>637</v>
      </c>
      <c r="E32" s="291"/>
      <c r="F32" s="291"/>
      <c r="G32" s="291"/>
      <c r="H32" s="292"/>
      <c r="I32" s="198"/>
    </row>
    <row r="33" spans="2:9" s="194" customFormat="1" ht="34.5" customHeight="1">
      <c r="B33" s="187" t="s">
        <v>323</v>
      </c>
      <c r="C33" s="30" t="s">
        <v>324</v>
      </c>
      <c r="D33" s="203" t="s">
        <v>638</v>
      </c>
      <c r="E33" s="291"/>
      <c r="F33" s="291"/>
      <c r="G33" s="291"/>
      <c r="H33" s="292"/>
      <c r="I33" s="198"/>
    </row>
    <row r="34" spans="2:9" s="194" customFormat="1" ht="34.5" customHeight="1">
      <c r="B34" s="185" t="s">
        <v>325</v>
      </c>
      <c r="C34" s="31" t="s">
        <v>151</v>
      </c>
      <c r="D34" s="203" t="s">
        <v>639</v>
      </c>
      <c r="E34" s="291"/>
      <c r="F34" s="291"/>
      <c r="G34" s="291"/>
      <c r="H34" s="292"/>
      <c r="I34" s="198"/>
    </row>
    <row r="35" spans="2:9" s="194" customFormat="1" ht="34.5" customHeight="1">
      <c r="B35" s="185" t="s">
        <v>326</v>
      </c>
      <c r="C35" s="31" t="s">
        <v>327</v>
      </c>
      <c r="D35" s="203" t="s">
        <v>640</v>
      </c>
      <c r="E35" s="291"/>
      <c r="F35" s="291"/>
      <c r="G35" s="291"/>
      <c r="H35" s="292"/>
      <c r="I35" s="198"/>
    </row>
    <row r="36" spans="2:9" s="194" customFormat="1" ht="34.5" customHeight="1">
      <c r="B36" s="185" t="s">
        <v>328</v>
      </c>
      <c r="C36" s="31" t="s">
        <v>329</v>
      </c>
      <c r="D36" s="203" t="s">
        <v>641</v>
      </c>
      <c r="E36" s="291"/>
      <c r="F36" s="291"/>
      <c r="G36" s="291"/>
      <c r="H36" s="292"/>
      <c r="I36" s="198"/>
    </row>
    <row r="37" spans="2:9" s="194" customFormat="1" ht="34.5" customHeight="1">
      <c r="B37" s="185" t="s">
        <v>330</v>
      </c>
      <c r="C37" s="31" t="s">
        <v>331</v>
      </c>
      <c r="D37" s="203" t="s">
        <v>642</v>
      </c>
      <c r="E37" s="291"/>
      <c r="F37" s="291"/>
      <c r="G37" s="291"/>
      <c r="H37" s="292"/>
      <c r="I37" s="198"/>
    </row>
    <row r="38" spans="2:9" s="194" customFormat="1" ht="34.5" customHeight="1">
      <c r="B38" s="185" t="s">
        <v>330</v>
      </c>
      <c r="C38" s="31" t="s">
        <v>332</v>
      </c>
      <c r="D38" s="203" t="s">
        <v>643</v>
      </c>
      <c r="E38" s="291"/>
      <c r="F38" s="291"/>
      <c r="G38" s="291"/>
      <c r="H38" s="292"/>
      <c r="I38" s="198"/>
    </row>
    <row r="39" spans="2:9" s="194" customFormat="1" ht="34.5" customHeight="1">
      <c r="B39" s="185" t="s">
        <v>333</v>
      </c>
      <c r="C39" s="31" t="s">
        <v>334</v>
      </c>
      <c r="D39" s="203" t="s">
        <v>644</v>
      </c>
      <c r="E39" s="291"/>
      <c r="F39" s="291"/>
      <c r="G39" s="291"/>
      <c r="H39" s="292"/>
      <c r="I39" s="198"/>
    </row>
    <row r="40" spans="2:9" s="194" customFormat="1" ht="34.5" customHeight="1">
      <c r="B40" s="185" t="s">
        <v>333</v>
      </c>
      <c r="C40" s="31" t="s">
        <v>335</v>
      </c>
      <c r="D40" s="203" t="s">
        <v>645</v>
      </c>
      <c r="E40" s="291"/>
      <c r="F40" s="291"/>
      <c r="G40" s="291"/>
      <c r="H40" s="292"/>
      <c r="I40" s="198"/>
    </row>
    <row r="41" spans="2:9" s="194" customFormat="1" ht="34.5" customHeight="1">
      <c r="B41" s="185" t="s">
        <v>336</v>
      </c>
      <c r="C41" s="31" t="s">
        <v>337</v>
      </c>
      <c r="D41" s="203" t="s">
        <v>646</v>
      </c>
      <c r="E41" s="291"/>
      <c r="F41" s="291"/>
      <c r="G41" s="291"/>
      <c r="H41" s="292"/>
      <c r="I41" s="198"/>
    </row>
    <row r="42" spans="2:9" s="194" customFormat="1" ht="34.5" customHeight="1">
      <c r="B42" s="185" t="s">
        <v>338</v>
      </c>
      <c r="C42" s="31" t="s">
        <v>339</v>
      </c>
      <c r="D42" s="203" t="s">
        <v>647</v>
      </c>
      <c r="E42" s="291"/>
      <c r="F42" s="291"/>
      <c r="G42" s="291"/>
      <c r="H42" s="292"/>
      <c r="I42" s="198"/>
    </row>
    <row r="43" spans="2:9" s="194" customFormat="1" ht="34.5" customHeight="1">
      <c r="B43" s="187">
        <v>5</v>
      </c>
      <c r="C43" s="30" t="s">
        <v>340</v>
      </c>
      <c r="D43" s="203" t="s">
        <v>648</v>
      </c>
      <c r="E43" s="291"/>
      <c r="F43" s="291"/>
      <c r="G43" s="291"/>
      <c r="H43" s="292"/>
      <c r="I43" s="198"/>
    </row>
    <row r="44" spans="2:9" s="194" customFormat="1" ht="34.5" customHeight="1">
      <c r="B44" s="185" t="s">
        <v>341</v>
      </c>
      <c r="C44" s="31" t="s">
        <v>342</v>
      </c>
      <c r="D44" s="203" t="s">
        <v>649</v>
      </c>
      <c r="E44" s="291"/>
      <c r="F44" s="291"/>
      <c r="G44" s="291"/>
      <c r="H44" s="292"/>
      <c r="I44" s="198"/>
    </row>
    <row r="45" spans="2:9" s="194" customFormat="1" ht="34.5" customHeight="1">
      <c r="B45" s="185" t="s">
        <v>343</v>
      </c>
      <c r="C45" s="31" t="s">
        <v>344</v>
      </c>
      <c r="D45" s="203" t="s">
        <v>650</v>
      </c>
      <c r="E45" s="291"/>
      <c r="F45" s="291"/>
      <c r="G45" s="291"/>
      <c r="H45" s="292"/>
      <c r="I45" s="198"/>
    </row>
    <row r="46" spans="2:9" s="194" customFormat="1" ht="34.5" customHeight="1">
      <c r="B46" s="185" t="s">
        <v>345</v>
      </c>
      <c r="C46" s="31" t="s">
        <v>346</v>
      </c>
      <c r="D46" s="203" t="s">
        <v>651</v>
      </c>
      <c r="E46" s="291"/>
      <c r="F46" s="291"/>
      <c r="G46" s="291"/>
      <c r="H46" s="292"/>
      <c r="I46" s="198"/>
    </row>
    <row r="47" spans="2:9" s="194" customFormat="1" ht="34.5" customHeight="1">
      <c r="B47" s="185" t="s">
        <v>590</v>
      </c>
      <c r="C47" s="31" t="s">
        <v>347</v>
      </c>
      <c r="D47" s="203" t="s">
        <v>652</v>
      </c>
      <c r="E47" s="291"/>
      <c r="F47" s="291"/>
      <c r="G47" s="291"/>
      <c r="H47" s="292"/>
      <c r="I47" s="198"/>
    </row>
    <row r="48" spans="2:9" s="194" customFormat="1" ht="34.5" customHeight="1">
      <c r="B48" s="185" t="s">
        <v>348</v>
      </c>
      <c r="C48" s="31" t="s">
        <v>349</v>
      </c>
      <c r="D48" s="203" t="s">
        <v>653</v>
      </c>
      <c r="E48" s="291"/>
      <c r="F48" s="291"/>
      <c r="G48" s="291"/>
      <c r="H48" s="292"/>
      <c r="I48" s="198"/>
    </row>
    <row r="49" spans="2:9" s="194" customFormat="1" ht="34.5" customHeight="1">
      <c r="B49" s="185" t="s">
        <v>350</v>
      </c>
      <c r="C49" s="31" t="s">
        <v>351</v>
      </c>
      <c r="D49" s="203" t="s">
        <v>654</v>
      </c>
      <c r="E49" s="291"/>
      <c r="F49" s="291"/>
      <c r="G49" s="291"/>
      <c r="H49" s="292"/>
      <c r="I49" s="198"/>
    </row>
    <row r="50" spans="2:9" s="194" customFormat="1" ht="34.5" customHeight="1">
      <c r="B50" s="185" t="s">
        <v>352</v>
      </c>
      <c r="C50" s="31" t="s">
        <v>353</v>
      </c>
      <c r="D50" s="203" t="s">
        <v>655</v>
      </c>
      <c r="E50" s="291"/>
      <c r="F50" s="291"/>
      <c r="G50" s="291"/>
      <c r="H50" s="292"/>
      <c r="I50" s="198"/>
    </row>
    <row r="51" spans="2:9" s="194" customFormat="1" ht="34.5" customHeight="1">
      <c r="B51" s="187">
        <v>288</v>
      </c>
      <c r="C51" s="30" t="s">
        <v>152</v>
      </c>
      <c r="D51" s="203" t="s">
        <v>656</v>
      </c>
      <c r="E51" s="291"/>
      <c r="F51" s="291"/>
      <c r="G51" s="291"/>
      <c r="H51" s="292"/>
      <c r="I51" s="198"/>
    </row>
    <row r="52" spans="2:9" s="194" customFormat="1" ht="34.5" customHeight="1">
      <c r="B52" s="187"/>
      <c r="C52" s="30" t="s">
        <v>354</v>
      </c>
      <c r="D52" s="203" t="s">
        <v>657</v>
      </c>
      <c r="E52" s="291">
        <v>43603</v>
      </c>
      <c r="F52" s="291">
        <v>48403</v>
      </c>
      <c r="G52" s="291">
        <v>50703</v>
      </c>
      <c r="H52" s="292">
        <v>44000</v>
      </c>
      <c r="I52" s="198"/>
    </row>
    <row r="53" spans="2:9" s="194" customFormat="1" ht="34.5" customHeight="1">
      <c r="B53" s="187" t="s">
        <v>153</v>
      </c>
      <c r="C53" s="30" t="s">
        <v>355</v>
      </c>
      <c r="D53" s="203" t="s">
        <v>658</v>
      </c>
      <c r="E53" s="291">
        <v>3000</v>
      </c>
      <c r="F53" s="291">
        <v>4000</v>
      </c>
      <c r="G53" s="291">
        <v>4000</v>
      </c>
      <c r="H53" s="292">
        <v>4500</v>
      </c>
      <c r="I53" s="198"/>
    </row>
    <row r="54" spans="2:9" s="194" customFormat="1" ht="34.5" customHeight="1">
      <c r="B54" s="185">
        <v>10</v>
      </c>
      <c r="C54" s="31" t="s">
        <v>356</v>
      </c>
      <c r="D54" s="203" t="s">
        <v>659</v>
      </c>
      <c r="E54" s="291">
        <v>3000</v>
      </c>
      <c r="F54" s="291">
        <v>4000</v>
      </c>
      <c r="G54" s="291">
        <v>4000</v>
      </c>
      <c r="H54" s="292">
        <v>4500</v>
      </c>
      <c r="I54" s="198"/>
    </row>
    <row r="55" spans="2:9" s="194" customFormat="1" ht="34.5" customHeight="1">
      <c r="B55" s="185">
        <v>11</v>
      </c>
      <c r="C55" s="31" t="s">
        <v>154</v>
      </c>
      <c r="D55" s="203" t="s">
        <v>660</v>
      </c>
      <c r="E55" s="291"/>
      <c r="F55" s="291"/>
      <c r="G55" s="291"/>
      <c r="H55" s="292"/>
      <c r="I55" s="198"/>
    </row>
    <row r="56" spans="2:9" s="194" customFormat="1" ht="34.5" customHeight="1">
      <c r="B56" s="185">
        <v>12</v>
      </c>
      <c r="C56" s="31" t="s">
        <v>155</v>
      </c>
      <c r="D56" s="203" t="s">
        <v>661</v>
      </c>
      <c r="E56" s="291"/>
      <c r="F56" s="291"/>
      <c r="G56" s="291"/>
      <c r="H56" s="292"/>
      <c r="I56" s="198"/>
    </row>
    <row r="57" spans="2:9" s="194" customFormat="1" ht="34.5" customHeight="1">
      <c r="B57" s="185">
        <v>13</v>
      </c>
      <c r="C57" s="31" t="s">
        <v>157</v>
      </c>
      <c r="D57" s="203" t="s">
        <v>662</v>
      </c>
      <c r="E57" s="291"/>
      <c r="F57" s="291"/>
      <c r="G57" s="291"/>
      <c r="H57" s="292"/>
      <c r="I57" s="198"/>
    </row>
    <row r="58" spans="2:9" s="194" customFormat="1" ht="34.5" customHeight="1">
      <c r="B58" s="185">
        <v>14</v>
      </c>
      <c r="C58" s="31" t="s">
        <v>357</v>
      </c>
      <c r="D58" s="203" t="s">
        <v>663</v>
      </c>
      <c r="E58" s="291"/>
      <c r="F58" s="291"/>
      <c r="G58" s="291"/>
      <c r="H58" s="292"/>
      <c r="I58" s="198"/>
    </row>
    <row r="59" spans="2:9" s="194" customFormat="1" ht="34.5" customHeight="1">
      <c r="B59" s="185">
        <v>15</v>
      </c>
      <c r="C59" s="29" t="s">
        <v>159</v>
      </c>
      <c r="D59" s="203" t="s">
        <v>664</v>
      </c>
      <c r="E59" s="291"/>
      <c r="F59" s="291"/>
      <c r="G59" s="291"/>
      <c r="H59" s="292"/>
      <c r="I59" s="198"/>
    </row>
    <row r="60" spans="2:9" s="194" customFormat="1" ht="34.5" customHeight="1">
      <c r="B60" s="187"/>
      <c r="C60" s="30" t="s">
        <v>358</v>
      </c>
      <c r="D60" s="203" t="s">
        <v>665</v>
      </c>
      <c r="E60" s="291">
        <v>36500</v>
      </c>
      <c r="F60" s="291">
        <v>36000</v>
      </c>
      <c r="G60" s="291">
        <v>38000</v>
      </c>
      <c r="H60" s="292">
        <v>35000</v>
      </c>
      <c r="I60" s="198"/>
    </row>
    <row r="61" spans="2:9" s="195" customFormat="1" ht="34.5" customHeight="1">
      <c r="B61" s="185" t="s">
        <v>359</v>
      </c>
      <c r="C61" s="31" t="s">
        <v>360</v>
      </c>
      <c r="D61" s="203" t="s">
        <v>666</v>
      </c>
      <c r="E61" s="293"/>
      <c r="F61" s="293"/>
      <c r="G61" s="293"/>
      <c r="H61" s="294"/>
      <c r="I61" s="199"/>
    </row>
    <row r="62" spans="2:9" s="195" customFormat="1" ht="34.5" customHeight="1">
      <c r="B62" s="185" t="s">
        <v>361</v>
      </c>
      <c r="C62" s="31" t="s">
        <v>705</v>
      </c>
      <c r="D62" s="203" t="s">
        <v>667</v>
      </c>
      <c r="E62" s="293"/>
      <c r="F62" s="293"/>
      <c r="G62" s="293"/>
      <c r="H62" s="294"/>
      <c r="I62" s="199"/>
    </row>
    <row r="63" spans="2:9" s="194" customFormat="1" ht="34.5" customHeight="1">
      <c r="B63" s="185" t="s">
        <v>362</v>
      </c>
      <c r="C63" s="31" t="s">
        <v>363</v>
      </c>
      <c r="D63" s="203" t="s">
        <v>668</v>
      </c>
      <c r="E63" s="291"/>
      <c r="F63" s="291"/>
      <c r="G63" s="291"/>
      <c r="H63" s="292"/>
      <c r="I63" s="198"/>
    </row>
    <row r="64" spans="2:9" s="195" customFormat="1" ht="34.5" customHeight="1">
      <c r="B64" s="185" t="s">
        <v>364</v>
      </c>
      <c r="C64" s="31" t="s">
        <v>365</v>
      </c>
      <c r="D64" s="203" t="s">
        <v>669</v>
      </c>
      <c r="E64" s="293"/>
      <c r="F64" s="293"/>
      <c r="G64" s="293"/>
      <c r="H64" s="294"/>
      <c r="I64" s="199"/>
    </row>
    <row r="65" spans="2:9" ht="34.5" customHeight="1">
      <c r="B65" s="185" t="s">
        <v>366</v>
      </c>
      <c r="C65" s="31" t="s">
        <v>367</v>
      </c>
      <c r="D65" s="203" t="s">
        <v>670</v>
      </c>
      <c r="E65" s="295">
        <v>36500</v>
      </c>
      <c r="F65" s="295">
        <v>36000</v>
      </c>
      <c r="G65" s="295">
        <v>38000</v>
      </c>
      <c r="H65" s="296">
        <v>35000</v>
      </c>
      <c r="I65" s="200"/>
    </row>
    <row r="66" spans="2:9" ht="34.5" customHeight="1">
      <c r="B66" s="185" t="s">
        <v>368</v>
      </c>
      <c r="C66" s="31" t="s">
        <v>369</v>
      </c>
      <c r="D66" s="203" t="s">
        <v>671</v>
      </c>
      <c r="E66" s="295"/>
      <c r="F66" s="295"/>
      <c r="G66" s="295"/>
      <c r="H66" s="296"/>
      <c r="I66" s="200"/>
    </row>
    <row r="67" spans="2:9" ht="34.5" customHeight="1">
      <c r="B67" s="185" t="s">
        <v>370</v>
      </c>
      <c r="C67" s="31" t="s">
        <v>371</v>
      </c>
      <c r="D67" s="203" t="s">
        <v>672</v>
      </c>
      <c r="E67" s="295"/>
      <c r="F67" s="295"/>
      <c r="G67" s="295"/>
      <c r="H67" s="296"/>
      <c r="I67" s="200"/>
    </row>
    <row r="68" spans="2:9" ht="34.5" customHeight="1">
      <c r="B68" s="187">
        <v>21</v>
      </c>
      <c r="C68" s="30" t="s">
        <v>372</v>
      </c>
      <c r="D68" s="203" t="s">
        <v>673</v>
      </c>
      <c r="E68" s="295"/>
      <c r="F68" s="295"/>
      <c r="G68" s="295"/>
      <c r="H68" s="296"/>
      <c r="I68" s="200"/>
    </row>
    <row r="69" spans="2:9" ht="34.5" customHeight="1">
      <c r="B69" s="187">
        <v>22</v>
      </c>
      <c r="C69" s="30" t="s">
        <v>373</v>
      </c>
      <c r="D69" s="203" t="s">
        <v>674</v>
      </c>
      <c r="E69" s="295">
        <v>3000</v>
      </c>
      <c r="F69" s="295">
        <v>4000</v>
      </c>
      <c r="G69" s="295">
        <v>4000</v>
      </c>
      <c r="H69" s="296">
        <v>3000</v>
      </c>
      <c r="I69" s="200"/>
    </row>
    <row r="70" spans="2:9" ht="34.5" customHeight="1">
      <c r="B70" s="187">
        <v>236</v>
      </c>
      <c r="C70" s="30" t="s">
        <v>374</v>
      </c>
      <c r="D70" s="203" t="s">
        <v>675</v>
      </c>
      <c r="E70" s="295"/>
      <c r="F70" s="295"/>
      <c r="G70" s="295"/>
      <c r="H70" s="296"/>
      <c r="I70" s="200"/>
    </row>
    <row r="71" spans="2:9" ht="34.5" customHeight="1">
      <c r="B71" s="187" t="s">
        <v>375</v>
      </c>
      <c r="C71" s="30" t="s">
        <v>376</v>
      </c>
      <c r="D71" s="203" t="s">
        <v>676</v>
      </c>
      <c r="E71" s="295"/>
      <c r="F71" s="295"/>
      <c r="G71" s="295"/>
      <c r="H71" s="296"/>
      <c r="I71" s="200"/>
    </row>
    <row r="72" spans="2:9" ht="34.5" customHeight="1">
      <c r="B72" s="185" t="s">
        <v>377</v>
      </c>
      <c r="C72" s="31" t="s">
        <v>378</v>
      </c>
      <c r="D72" s="203" t="s">
        <v>677</v>
      </c>
      <c r="E72" s="295"/>
      <c r="F72" s="295"/>
      <c r="G72" s="295"/>
      <c r="H72" s="296"/>
      <c r="I72" s="200"/>
    </row>
    <row r="73" spans="2:9" ht="34.5" customHeight="1">
      <c r="B73" s="185" t="s">
        <v>379</v>
      </c>
      <c r="C73" s="31" t="s">
        <v>380</v>
      </c>
      <c r="D73" s="203" t="s">
        <v>678</v>
      </c>
      <c r="E73" s="295"/>
      <c r="F73" s="295"/>
      <c r="G73" s="295"/>
      <c r="H73" s="296"/>
      <c r="I73" s="200"/>
    </row>
    <row r="74" spans="2:9" ht="34.5" customHeight="1">
      <c r="B74" s="185" t="s">
        <v>381</v>
      </c>
      <c r="C74" s="31" t="s">
        <v>382</v>
      </c>
      <c r="D74" s="203" t="s">
        <v>679</v>
      </c>
      <c r="E74" s="295"/>
      <c r="F74" s="295"/>
      <c r="G74" s="295"/>
      <c r="H74" s="296"/>
      <c r="I74" s="200"/>
    </row>
    <row r="75" spans="2:9" ht="34.5" customHeight="1">
      <c r="B75" s="185" t="s">
        <v>383</v>
      </c>
      <c r="C75" s="31" t="s">
        <v>384</v>
      </c>
      <c r="D75" s="203" t="s">
        <v>680</v>
      </c>
      <c r="E75" s="295"/>
      <c r="F75" s="295"/>
      <c r="G75" s="295"/>
      <c r="H75" s="296"/>
      <c r="I75" s="200"/>
    </row>
    <row r="76" spans="2:9" ht="34.5" customHeight="1">
      <c r="B76" s="185" t="s">
        <v>385</v>
      </c>
      <c r="C76" s="31" t="s">
        <v>386</v>
      </c>
      <c r="D76" s="203" t="s">
        <v>681</v>
      </c>
      <c r="E76" s="295"/>
      <c r="F76" s="295"/>
      <c r="G76" s="295"/>
      <c r="H76" s="296"/>
      <c r="I76" s="200"/>
    </row>
    <row r="77" spans="2:9" ht="34.5" customHeight="1">
      <c r="B77" s="187">
        <v>24</v>
      </c>
      <c r="C77" s="30" t="s">
        <v>387</v>
      </c>
      <c r="D77" s="203" t="s">
        <v>682</v>
      </c>
      <c r="E77" s="295">
        <v>1103</v>
      </c>
      <c r="F77" s="295">
        <v>4403</v>
      </c>
      <c r="G77" s="295">
        <v>4703</v>
      </c>
      <c r="H77" s="296">
        <v>1500</v>
      </c>
      <c r="I77" s="200"/>
    </row>
    <row r="78" spans="2:9" ht="34.5" customHeight="1">
      <c r="B78" s="187">
        <v>27</v>
      </c>
      <c r="C78" s="30" t="s">
        <v>388</v>
      </c>
      <c r="D78" s="203" t="s">
        <v>683</v>
      </c>
      <c r="E78" s="295"/>
      <c r="F78" s="295"/>
      <c r="G78" s="295"/>
      <c r="H78" s="296"/>
      <c r="I78" s="200"/>
    </row>
    <row r="79" spans="2:9" ht="34.5" customHeight="1">
      <c r="B79" s="187" t="s">
        <v>389</v>
      </c>
      <c r="C79" s="30" t="s">
        <v>390</v>
      </c>
      <c r="D79" s="203" t="s">
        <v>684</v>
      </c>
      <c r="E79" s="295"/>
      <c r="F79" s="295"/>
      <c r="G79" s="295"/>
      <c r="H79" s="296"/>
      <c r="I79" s="200"/>
    </row>
    <row r="80" spans="2:9" ht="34.5" customHeight="1">
      <c r="B80" s="187"/>
      <c r="C80" s="30" t="s">
        <v>391</v>
      </c>
      <c r="D80" s="203" t="s">
        <v>685</v>
      </c>
      <c r="E80" s="295">
        <v>132603</v>
      </c>
      <c r="F80" s="295">
        <v>128403</v>
      </c>
      <c r="G80" s="295">
        <v>130703</v>
      </c>
      <c r="H80" s="296">
        <v>126000</v>
      </c>
      <c r="I80" s="200"/>
    </row>
    <row r="81" spans="2:9" ht="34.5" customHeight="1">
      <c r="B81" s="187">
        <v>88</v>
      </c>
      <c r="C81" s="30" t="s">
        <v>163</v>
      </c>
      <c r="D81" s="203" t="s">
        <v>686</v>
      </c>
      <c r="E81" s="295">
        <v>57427</v>
      </c>
      <c r="F81" s="295">
        <v>58400</v>
      </c>
      <c r="G81" s="295">
        <v>58500</v>
      </c>
      <c r="H81" s="296">
        <v>59100</v>
      </c>
      <c r="I81" s="200"/>
    </row>
    <row r="82" spans="2:9" ht="34.5" customHeight="1">
      <c r="B82" s="187"/>
      <c r="C82" s="30" t="s">
        <v>45</v>
      </c>
      <c r="D82" s="204"/>
      <c r="E82" s="295"/>
      <c r="F82" s="295"/>
      <c r="G82" s="295"/>
      <c r="H82" s="296"/>
      <c r="I82" s="200"/>
    </row>
    <row r="83" spans="2:9" ht="34.5" customHeight="1">
      <c r="B83" s="187"/>
      <c r="C83" s="30" t="s">
        <v>392</v>
      </c>
      <c r="D83" s="203" t="s">
        <v>393</v>
      </c>
      <c r="E83" s="295">
        <v>49592</v>
      </c>
      <c r="F83" s="295">
        <v>50509</v>
      </c>
      <c r="G83" s="295">
        <v>52565</v>
      </c>
      <c r="H83" s="296">
        <v>48942</v>
      </c>
      <c r="I83" s="200"/>
    </row>
    <row r="84" spans="2:9" ht="34.5" customHeight="1">
      <c r="B84" s="187">
        <v>30</v>
      </c>
      <c r="C84" s="30" t="s">
        <v>394</v>
      </c>
      <c r="D84" s="203" t="s">
        <v>395</v>
      </c>
      <c r="E84" s="295">
        <v>26906</v>
      </c>
      <c r="F84" s="295">
        <v>26906</v>
      </c>
      <c r="G84" s="295">
        <v>26906</v>
      </c>
      <c r="H84" s="296">
        <v>26906</v>
      </c>
      <c r="I84" s="200"/>
    </row>
    <row r="85" spans="2:9" ht="34.5" customHeight="1">
      <c r="B85" s="185">
        <v>300</v>
      </c>
      <c r="C85" s="31" t="s">
        <v>164</v>
      </c>
      <c r="D85" s="203" t="s">
        <v>396</v>
      </c>
      <c r="E85" s="295"/>
      <c r="F85" s="295"/>
      <c r="G85" s="295"/>
      <c r="H85" s="296"/>
      <c r="I85" s="200"/>
    </row>
    <row r="86" spans="2:9" ht="34.5" customHeight="1">
      <c r="B86" s="185">
        <v>301</v>
      </c>
      <c r="C86" s="31" t="s">
        <v>397</v>
      </c>
      <c r="D86" s="203" t="s">
        <v>398</v>
      </c>
      <c r="E86" s="295"/>
      <c r="F86" s="295"/>
      <c r="G86" s="295"/>
      <c r="H86" s="296"/>
      <c r="I86" s="200"/>
    </row>
    <row r="87" spans="2:9" ht="34.5" customHeight="1">
      <c r="B87" s="185">
        <v>302</v>
      </c>
      <c r="C87" s="31" t="s">
        <v>165</v>
      </c>
      <c r="D87" s="203" t="s">
        <v>399</v>
      </c>
      <c r="E87" s="295"/>
      <c r="F87" s="295"/>
      <c r="G87" s="295"/>
      <c r="H87" s="296"/>
      <c r="I87" s="200"/>
    </row>
    <row r="88" spans="2:9" ht="34.5" customHeight="1">
      <c r="B88" s="185">
        <v>303</v>
      </c>
      <c r="C88" s="31" t="s">
        <v>166</v>
      </c>
      <c r="D88" s="203" t="s">
        <v>400</v>
      </c>
      <c r="E88" s="295">
        <v>5852</v>
      </c>
      <c r="F88" s="295">
        <v>5852</v>
      </c>
      <c r="G88" s="295">
        <v>5852</v>
      </c>
      <c r="H88" s="296">
        <v>5852</v>
      </c>
      <c r="I88" s="200"/>
    </row>
    <row r="89" spans="2:9" ht="34.5" customHeight="1">
      <c r="B89" s="185">
        <v>304</v>
      </c>
      <c r="C89" s="31" t="s">
        <v>167</v>
      </c>
      <c r="D89" s="203" t="s">
        <v>401</v>
      </c>
      <c r="E89" s="295"/>
      <c r="F89" s="295"/>
      <c r="G89" s="295"/>
      <c r="H89" s="296"/>
      <c r="I89" s="200"/>
    </row>
    <row r="90" spans="2:9" ht="34.5" customHeight="1">
      <c r="B90" s="185">
        <v>305</v>
      </c>
      <c r="C90" s="31" t="s">
        <v>168</v>
      </c>
      <c r="D90" s="203" t="s">
        <v>402</v>
      </c>
      <c r="E90" s="295"/>
      <c r="F90" s="295"/>
      <c r="G90" s="295"/>
      <c r="H90" s="296"/>
      <c r="I90" s="200"/>
    </row>
    <row r="91" spans="2:9" ht="34.5" customHeight="1">
      <c r="B91" s="185">
        <v>306</v>
      </c>
      <c r="C91" s="31" t="s">
        <v>169</v>
      </c>
      <c r="D91" s="203" t="s">
        <v>403</v>
      </c>
      <c r="E91" s="295"/>
      <c r="F91" s="295"/>
      <c r="G91" s="295"/>
      <c r="H91" s="296"/>
      <c r="I91" s="200"/>
    </row>
    <row r="92" spans="2:9" ht="34.5" customHeight="1">
      <c r="B92" s="185">
        <v>309</v>
      </c>
      <c r="C92" s="31" t="s">
        <v>170</v>
      </c>
      <c r="D92" s="203" t="s">
        <v>404</v>
      </c>
      <c r="E92" s="295">
        <v>21054</v>
      </c>
      <c r="F92" s="295">
        <v>21054</v>
      </c>
      <c r="G92" s="295">
        <v>21054</v>
      </c>
      <c r="H92" s="296">
        <v>21054</v>
      </c>
      <c r="I92" s="200"/>
    </row>
    <row r="93" spans="2:9" ht="34.5" customHeight="1">
      <c r="B93" s="187">
        <v>31</v>
      </c>
      <c r="C93" s="30" t="s">
        <v>405</v>
      </c>
      <c r="D93" s="203" t="s">
        <v>406</v>
      </c>
      <c r="E93" s="295"/>
      <c r="F93" s="295"/>
      <c r="G93" s="295"/>
      <c r="H93" s="296"/>
      <c r="I93" s="200"/>
    </row>
    <row r="94" spans="2:9" ht="34.5" customHeight="1">
      <c r="B94" s="187" t="s">
        <v>407</v>
      </c>
      <c r="C94" s="30" t="s">
        <v>408</v>
      </c>
      <c r="D94" s="203" t="s">
        <v>409</v>
      </c>
      <c r="E94" s="295"/>
      <c r="F94" s="295"/>
      <c r="G94" s="295"/>
      <c r="H94" s="296"/>
      <c r="I94" s="200"/>
    </row>
    <row r="95" spans="2:9" ht="34.5" customHeight="1">
      <c r="B95" s="187">
        <v>32</v>
      </c>
      <c r="C95" s="30" t="s">
        <v>171</v>
      </c>
      <c r="D95" s="203" t="s">
        <v>410</v>
      </c>
      <c r="E95" s="295"/>
      <c r="F95" s="295"/>
      <c r="G95" s="295"/>
      <c r="H95" s="296"/>
      <c r="I95" s="200"/>
    </row>
    <row r="96" spans="2:9" ht="57.75" customHeight="1">
      <c r="B96" s="187">
        <v>330</v>
      </c>
      <c r="C96" s="30" t="s">
        <v>411</v>
      </c>
      <c r="D96" s="203" t="s">
        <v>412</v>
      </c>
      <c r="E96" s="295"/>
      <c r="F96" s="295"/>
      <c r="G96" s="295"/>
      <c r="H96" s="296"/>
      <c r="I96" s="200"/>
    </row>
    <row r="97" spans="2:9" ht="63" customHeight="1">
      <c r="B97" s="187" t="s">
        <v>172</v>
      </c>
      <c r="C97" s="30" t="s">
        <v>413</v>
      </c>
      <c r="D97" s="203" t="s">
        <v>414</v>
      </c>
      <c r="E97" s="295"/>
      <c r="F97" s="295"/>
      <c r="G97" s="295"/>
      <c r="H97" s="296"/>
      <c r="I97" s="200"/>
    </row>
    <row r="98" spans="2:9" ht="62.25" customHeight="1">
      <c r="B98" s="187" t="s">
        <v>172</v>
      </c>
      <c r="C98" s="30" t="s">
        <v>415</v>
      </c>
      <c r="D98" s="203" t="s">
        <v>416</v>
      </c>
      <c r="E98" s="295"/>
      <c r="F98" s="295"/>
      <c r="G98" s="295"/>
      <c r="H98" s="296"/>
      <c r="I98" s="200"/>
    </row>
    <row r="99" spans="2:9" ht="34.5" customHeight="1">
      <c r="B99" s="187">
        <v>34</v>
      </c>
      <c r="C99" s="30" t="s">
        <v>417</v>
      </c>
      <c r="D99" s="203" t="s">
        <v>418</v>
      </c>
      <c r="E99" s="295">
        <v>22686</v>
      </c>
      <c r="F99" s="295">
        <v>23603</v>
      </c>
      <c r="G99" s="295">
        <v>25659</v>
      </c>
      <c r="H99" s="296">
        <v>22036</v>
      </c>
      <c r="I99" s="200"/>
    </row>
    <row r="100" spans="2:9" ht="34.5" customHeight="1">
      <c r="B100" s="185">
        <v>340</v>
      </c>
      <c r="C100" s="31" t="s">
        <v>419</v>
      </c>
      <c r="D100" s="203" t="s">
        <v>420</v>
      </c>
      <c r="E100" s="295">
        <v>21067</v>
      </c>
      <c r="F100" s="295">
        <v>21067</v>
      </c>
      <c r="G100" s="295">
        <v>21067</v>
      </c>
      <c r="H100" s="296">
        <v>21067</v>
      </c>
      <c r="I100" s="200"/>
    </row>
    <row r="101" spans="2:9" ht="34.5" customHeight="1">
      <c r="B101" s="185">
        <v>341</v>
      </c>
      <c r="C101" s="31" t="s">
        <v>421</v>
      </c>
      <c r="D101" s="203" t="s">
        <v>422</v>
      </c>
      <c r="E101" s="295">
        <v>1619</v>
      </c>
      <c r="F101" s="295">
        <v>2536</v>
      </c>
      <c r="G101" s="295">
        <v>4592</v>
      </c>
      <c r="H101" s="296">
        <v>969</v>
      </c>
      <c r="I101" s="200"/>
    </row>
    <row r="102" spans="2:9" ht="34.5" customHeight="1">
      <c r="B102" s="187"/>
      <c r="C102" s="30" t="s">
        <v>423</v>
      </c>
      <c r="D102" s="203" t="s">
        <v>424</v>
      </c>
      <c r="E102" s="295"/>
      <c r="F102" s="295"/>
      <c r="G102" s="295"/>
      <c r="H102" s="296"/>
      <c r="I102" s="200"/>
    </row>
    <row r="103" spans="2:9" ht="34.5" customHeight="1">
      <c r="B103" s="187">
        <v>35</v>
      </c>
      <c r="C103" s="30" t="s">
        <v>425</v>
      </c>
      <c r="D103" s="203" t="s">
        <v>426</v>
      </c>
      <c r="E103" s="295"/>
      <c r="F103" s="295"/>
      <c r="G103" s="295"/>
      <c r="H103" s="296"/>
      <c r="I103" s="200"/>
    </row>
    <row r="104" spans="2:9" ht="34.5" customHeight="1">
      <c r="B104" s="185">
        <v>350</v>
      </c>
      <c r="C104" s="31" t="s">
        <v>427</v>
      </c>
      <c r="D104" s="203" t="s">
        <v>428</v>
      </c>
      <c r="E104" s="295"/>
      <c r="F104" s="295"/>
      <c r="G104" s="295"/>
      <c r="H104" s="296"/>
      <c r="I104" s="200"/>
    </row>
    <row r="105" spans="2:9" ht="34.5" customHeight="1">
      <c r="B105" s="185">
        <v>351</v>
      </c>
      <c r="C105" s="31" t="s">
        <v>429</v>
      </c>
      <c r="D105" s="203" t="s">
        <v>430</v>
      </c>
      <c r="E105" s="295"/>
      <c r="F105" s="295"/>
      <c r="G105" s="295"/>
      <c r="H105" s="296"/>
      <c r="I105" s="200"/>
    </row>
    <row r="106" spans="2:9" ht="34.5" customHeight="1">
      <c r="B106" s="187"/>
      <c r="C106" s="30" t="s">
        <v>431</v>
      </c>
      <c r="D106" s="203" t="s">
        <v>432</v>
      </c>
      <c r="E106" s="295">
        <v>23069</v>
      </c>
      <c r="F106" s="295">
        <v>23069</v>
      </c>
      <c r="G106" s="295">
        <v>22069</v>
      </c>
      <c r="H106" s="296">
        <v>25058</v>
      </c>
      <c r="I106" s="200"/>
    </row>
    <row r="107" spans="2:9" ht="34.5" customHeight="1">
      <c r="B107" s="187">
        <v>40</v>
      </c>
      <c r="C107" s="30" t="s">
        <v>433</v>
      </c>
      <c r="D107" s="203" t="s">
        <v>434</v>
      </c>
      <c r="E107" s="295">
        <v>23069</v>
      </c>
      <c r="F107" s="295">
        <v>23069</v>
      </c>
      <c r="G107" s="295">
        <v>22069</v>
      </c>
      <c r="H107" s="296">
        <v>25058</v>
      </c>
      <c r="I107" s="200"/>
    </row>
    <row r="108" spans="2:9" ht="34.5" customHeight="1">
      <c r="B108" s="185">
        <v>400</v>
      </c>
      <c r="C108" s="31" t="s">
        <v>173</v>
      </c>
      <c r="D108" s="203" t="s">
        <v>435</v>
      </c>
      <c r="E108" s="295"/>
      <c r="F108" s="295"/>
      <c r="G108" s="295"/>
      <c r="H108" s="296"/>
      <c r="I108" s="200"/>
    </row>
    <row r="109" spans="2:9" ht="34.5" customHeight="1">
      <c r="B109" s="185">
        <v>401</v>
      </c>
      <c r="C109" s="31" t="s">
        <v>436</v>
      </c>
      <c r="D109" s="203" t="s">
        <v>437</v>
      </c>
      <c r="E109" s="295"/>
      <c r="F109" s="295"/>
      <c r="G109" s="295"/>
      <c r="H109" s="296"/>
      <c r="I109" s="200"/>
    </row>
    <row r="110" spans="2:9" ht="34.5" customHeight="1">
      <c r="B110" s="185">
        <v>403</v>
      </c>
      <c r="C110" s="31" t="s">
        <v>174</v>
      </c>
      <c r="D110" s="203" t="s">
        <v>438</v>
      </c>
      <c r="E110" s="295"/>
      <c r="F110" s="295"/>
      <c r="G110" s="295"/>
      <c r="H110" s="296"/>
      <c r="I110" s="200"/>
    </row>
    <row r="111" spans="2:9" ht="34.5" customHeight="1">
      <c r="B111" s="185">
        <v>404</v>
      </c>
      <c r="C111" s="31" t="s">
        <v>175</v>
      </c>
      <c r="D111" s="203" t="s">
        <v>439</v>
      </c>
      <c r="E111" s="295">
        <v>20264</v>
      </c>
      <c r="F111" s="295">
        <v>20264</v>
      </c>
      <c r="G111" s="295">
        <v>20264</v>
      </c>
      <c r="H111" s="296">
        <v>23558</v>
      </c>
      <c r="I111" s="200"/>
    </row>
    <row r="112" spans="2:9" ht="34.5" customHeight="1">
      <c r="B112" s="185">
        <v>405</v>
      </c>
      <c r="C112" s="31" t="s">
        <v>440</v>
      </c>
      <c r="D112" s="203" t="s">
        <v>441</v>
      </c>
      <c r="E112" s="295">
        <v>2805</v>
      </c>
      <c r="F112" s="295">
        <v>2805</v>
      </c>
      <c r="G112" s="295">
        <v>1805</v>
      </c>
      <c r="H112" s="296">
        <v>1500</v>
      </c>
      <c r="I112" s="200"/>
    </row>
    <row r="113" spans="2:9" ht="34.5" customHeight="1">
      <c r="B113" s="185" t="s">
        <v>176</v>
      </c>
      <c r="C113" s="31" t="s">
        <v>177</v>
      </c>
      <c r="D113" s="203" t="s">
        <v>442</v>
      </c>
      <c r="E113" s="295"/>
      <c r="F113" s="295"/>
      <c r="G113" s="295"/>
      <c r="H113" s="296"/>
      <c r="I113" s="200"/>
    </row>
    <row r="114" spans="2:9" ht="34.5" customHeight="1">
      <c r="B114" s="187">
        <v>41</v>
      </c>
      <c r="C114" s="30" t="s">
        <v>443</v>
      </c>
      <c r="D114" s="203" t="s">
        <v>444</v>
      </c>
      <c r="E114" s="295"/>
      <c r="F114" s="295"/>
      <c r="G114" s="295"/>
      <c r="H114" s="296"/>
      <c r="I114" s="200"/>
    </row>
    <row r="115" spans="2:9" ht="34.5" customHeight="1">
      <c r="B115" s="185">
        <v>410</v>
      </c>
      <c r="C115" s="31" t="s">
        <v>178</v>
      </c>
      <c r="D115" s="203" t="s">
        <v>445</v>
      </c>
      <c r="E115" s="295"/>
      <c r="F115" s="295"/>
      <c r="G115" s="295"/>
      <c r="H115" s="296"/>
      <c r="I115" s="200"/>
    </row>
    <row r="116" spans="2:9" ht="34.5" customHeight="1">
      <c r="B116" s="185">
        <v>411</v>
      </c>
      <c r="C116" s="31" t="s">
        <v>179</v>
      </c>
      <c r="D116" s="203" t="s">
        <v>446</v>
      </c>
      <c r="E116" s="295"/>
      <c r="F116" s="295"/>
      <c r="G116" s="295"/>
      <c r="H116" s="296"/>
      <c r="I116" s="200"/>
    </row>
    <row r="117" spans="2:9" ht="34.5" customHeight="1">
      <c r="B117" s="185">
        <v>412</v>
      </c>
      <c r="C117" s="31" t="s">
        <v>447</v>
      </c>
      <c r="D117" s="203" t="s">
        <v>448</v>
      </c>
      <c r="E117" s="295"/>
      <c r="F117" s="295"/>
      <c r="G117" s="295"/>
      <c r="H117" s="296"/>
      <c r="I117" s="200"/>
    </row>
    <row r="118" spans="2:9" ht="34.5" customHeight="1">
      <c r="B118" s="185">
        <v>413</v>
      </c>
      <c r="C118" s="31" t="s">
        <v>449</v>
      </c>
      <c r="D118" s="203" t="s">
        <v>450</v>
      </c>
      <c r="E118" s="295"/>
      <c r="F118" s="295"/>
      <c r="G118" s="295"/>
      <c r="H118" s="296"/>
      <c r="I118" s="200"/>
    </row>
    <row r="119" spans="2:9" ht="34.5" customHeight="1">
      <c r="B119" s="185">
        <v>414</v>
      </c>
      <c r="C119" s="31" t="s">
        <v>451</v>
      </c>
      <c r="D119" s="203" t="s">
        <v>452</v>
      </c>
      <c r="E119" s="295"/>
      <c r="F119" s="295"/>
      <c r="G119" s="295"/>
      <c r="H119" s="296"/>
      <c r="I119" s="200"/>
    </row>
    <row r="120" spans="2:9" ht="34.5" customHeight="1">
      <c r="B120" s="185">
        <v>415</v>
      </c>
      <c r="C120" s="31" t="s">
        <v>453</v>
      </c>
      <c r="D120" s="203" t="s">
        <v>454</v>
      </c>
      <c r="E120" s="295"/>
      <c r="F120" s="295"/>
      <c r="G120" s="295"/>
      <c r="H120" s="296"/>
      <c r="I120" s="200"/>
    </row>
    <row r="121" spans="2:9" ht="34.5" customHeight="1">
      <c r="B121" s="185">
        <v>416</v>
      </c>
      <c r="C121" s="31" t="s">
        <v>455</v>
      </c>
      <c r="D121" s="203" t="s">
        <v>456</v>
      </c>
      <c r="E121" s="295"/>
      <c r="F121" s="295"/>
      <c r="G121" s="295"/>
      <c r="H121" s="296"/>
      <c r="I121" s="200"/>
    </row>
    <row r="122" spans="2:9" ht="34.5" customHeight="1">
      <c r="B122" s="185">
        <v>419</v>
      </c>
      <c r="C122" s="31" t="s">
        <v>457</v>
      </c>
      <c r="D122" s="203" t="s">
        <v>458</v>
      </c>
      <c r="E122" s="295"/>
      <c r="F122" s="295"/>
      <c r="G122" s="295"/>
      <c r="H122" s="296"/>
      <c r="I122" s="200"/>
    </row>
    <row r="123" spans="2:9" ht="34.5" customHeight="1">
      <c r="B123" s="187">
        <v>498</v>
      </c>
      <c r="C123" s="30" t="s">
        <v>459</v>
      </c>
      <c r="D123" s="203" t="s">
        <v>460</v>
      </c>
      <c r="E123" s="295"/>
      <c r="F123" s="295"/>
      <c r="G123" s="295"/>
      <c r="H123" s="296"/>
      <c r="I123" s="200"/>
    </row>
    <row r="124" spans="2:9" ht="34.5" customHeight="1">
      <c r="B124" s="187" t="s">
        <v>461</v>
      </c>
      <c r="C124" s="30" t="s">
        <v>462</v>
      </c>
      <c r="D124" s="203" t="s">
        <v>463</v>
      </c>
      <c r="E124" s="295">
        <v>59942</v>
      </c>
      <c r="F124" s="295">
        <v>54825</v>
      </c>
      <c r="G124" s="295">
        <v>56069</v>
      </c>
      <c r="H124" s="296">
        <v>52000</v>
      </c>
      <c r="I124" s="200"/>
    </row>
    <row r="125" spans="2:9" ht="34.5" customHeight="1">
      <c r="B125" s="187">
        <v>42</v>
      </c>
      <c r="C125" s="30" t="s">
        <v>464</v>
      </c>
      <c r="D125" s="203" t="s">
        <v>465</v>
      </c>
      <c r="E125" s="295">
        <v>14652</v>
      </c>
      <c r="F125" s="295">
        <v>8000</v>
      </c>
      <c r="G125" s="295">
        <v>14000</v>
      </c>
      <c r="H125" s="296">
        <v>8000</v>
      </c>
      <c r="I125" s="200"/>
    </row>
    <row r="126" spans="2:9" ht="34.5" customHeight="1">
      <c r="B126" s="185">
        <v>420</v>
      </c>
      <c r="C126" s="31" t="s">
        <v>466</v>
      </c>
      <c r="D126" s="203" t="s">
        <v>467</v>
      </c>
      <c r="E126" s="295"/>
      <c r="F126" s="295"/>
      <c r="G126" s="295"/>
      <c r="H126" s="296"/>
      <c r="I126" s="200"/>
    </row>
    <row r="127" spans="2:9" ht="34.5" customHeight="1">
      <c r="B127" s="185">
        <v>421</v>
      </c>
      <c r="C127" s="31" t="s">
        <v>468</v>
      </c>
      <c r="D127" s="203" t="s">
        <v>469</v>
      </c>
      <c r="E127" s="295"/>
      <c r="F127" s="295"/>
      <c r="G127" s="295"/>
      <c r="H127" s="296"/>
      <c r="I127" s="200"/>
    </row>
    <row r="128" spans="2:9" ht="34.5" customHeight="1">
      <c r="B128" s="185">
        <v>422</v>
      </c>
      <c r="C128" s="31" t="s">
        <v>382</v>
      </c>
      <c r="D128" s="203" t="s">
        <v>470</v>
      </c>
      <c r="E128" s="295">
        <v>6652</v>
      </c>
      <c r="F128" s="295"/>
      <c r="G128" s="295">
        <v>6000</v>
      </c>
      <c r="H128" s="297"/>
      <c r="I128" s="201"/>
    </row>
    <row r="129" spans="2:8" ht="34.5" customHeight="1">
      <c r="B129" s="185">
        <v>423</v>
      </c>
      <c r="C129" s="31" t="s">
        <v>384</v>
      </c>
      <c r="D129" s="203" t="s">
        <v>471</v>
      </c>
      <c r="E129" s="295"/>
      <c r="F129" s="295"/>
      <c r="G129" s="295"/>
      <c r="H129" s="297"/>
    </row>
    <row r="130" spans="2:8" ht="34.5" customHeight="1">
      <c r="B130" s="185">
        <v>427</v>
      </c>
      <c r="C130" s="31" t="s">
        <v>472</v>
      </c>
      <c r="D130" s="203" t="s">
        <v>473</v>
      </c>
      <c r="E130" s="295"/>
      <c r="F130" s="295"/>
      <c r="G130" s="295"/>
      <c r="H130" s="297"/>
    </row>
    <row r="131" spans="2:8" ht="34.5" customHeight="1">
      <c r="B131" s="185" t="s">
        <v>474</v>
      </c>
      <c r="C131" s="31" t="s">
        <v>475</v>
      </c>
      <c r="D131" s="203" t="s">
        <v>476</v>
      </c>
      <c r="E131" s="295">
        <v>8000</v>
      </c>
      <c r="F131" s="295">
        <v>8000</v>
      </c>
      <c r="G131" s="295">
        <v>8000</v>
      </c>
      <c r="H131" s="297">
        <v>8000</v>
      </c>
    </row>
    <row r="132" spans="2:8" ht="34.5" customHeight="1">
      <c r="B132" s="187">
        <v>430</v>
      </c>
      <c r="C132" s="30" t="s">
        <v>477</v>
      </c>
      <c r="D132" s="203" t="s">
        <v>478</v>
      </c>
      <c r="E132" s="295"/>
      <c r="F132" s="295"/>
      <c r="G132" s="295"/>
      <c r="H132" s="297"/>
    </row>
    <row r="133" spans="2:8" ht="34.5" customHeight="1">
      <c r="B133" s="187" t="s">
        <v>479</v>
      </c>
      <c r="C133" s="30" t="s">
        <v>480</v>
      </c>
      <c r="D133" s="203" t="s">
        <v>481</v>
      </c>
      <c r="E133" s="295">
        <v>25490</v>
      </c>
      <c r="F133" s="295">
        <v>26325</v>
      </c>
      <c r="G133" s="295">
        <v>22069</v>
      </c>
      <c r="H133" s="297">
        <v>24000</v>
      </c>
    </row>
    <row r="134" spans="2:8" ht="34.5" customHeight="1">
      <c r="B134" s="185">
        <v>431</v>
      </c>
      <c r="C134" s="31" t="s">
        <v>482</v>
      </c>
      <c r="D134" s="203" t="s">
        <v>483</v>
      </c>
      <c r="E134" s="295"/>
      <c r="F134" s="295"/>
      <c r="G134" s="295"/>
      <c r="H134" s="297"/>
    </row>
    <row r="135" spans="2:8" ht="34.5" customHeight="1">
      <c r="B135" s="185">
        <v>432</v>
      </c>
      <c r="C135" s="31" t="s">
        <v>484</v>
      </c>
      <c r="D135" s="203" t="s">
        <v>485</v>
      </c>
      <c r="E135" s="295"/>
      <c r="F135" s="295"/>
      <c r="G135" s="295"/>
      <c r="H135" s="297"/>
    </row>
    <row r="136" spans="2:8" ht="34.5" customHeight="1">
      <c r="B136" s="185">
        <v>433</v>
      </c>
      <c r="C136" s="31" t="s">
        <v>486</v>
      </c>
      <c r="D136" s="203" t="s">
        <v>487</v>
      </c>
      <c r="E136" s="295"/>
      <c r="F136" s="295"/>
      <c r="G136" s="295"/>
      <c r="H136" s="297"/>
    </row>
    <row r="137" spans="2:8" ht="34.5" customHeight="1">
      <c r="B137" s="185">
        <v>434</v>
      </c>
      <c r="C137" s="31" t="s">
        <v>488</v>
      </c>
      <c r="D137" s="203" t="s">
        <v>489</v>
      </c>
      <c r="E137" s="295"/>
      <c r="F137" s="295"/>
      <c r="G137" s="295"/>
      <c r="H137" s="297"/>
    </row>
    <row r="138" spans="2:8" ht="34.5" customHeight="1">
      <c r="B138" s="185">
        <v>435</v>
      </c>
      <c r="C138" s="31" t="s">
        <v>490</v>
      </c>
      <c r="D138" s="203" t="s">
        <v>491</v>
      </c>
      <c r="E138" s="295">
        <v>25490</v>
      </c>
      <c r="F138" s="295">
        <v>26325</v>
      </c>
      <c r="G138" s="295">
        <v>22069</v>
      </c>
      <c r="H138" s="297">
        <v>24000</v>
      </c>
    </row>
    <row r="139" spans="2:8" ht="34.5" customHeight="1">
      <c r="B139" s="185">
        <v>436</v>
      </c>
      <c r="C139" s="31" t="s">
        <v>492</v>
      </c>
      <c r="D139" s="203" t="s">
        <v>493</v>
      </c>
      <c r="E139" s="295"/>
      <c r="F139" s="295"/>
      <c r="G139" s="295"/>
      <c r="H139" s="297"/>
    </row>
    <row r="140" spans="2:8" ht="34.5" customHeight="1">
      <c r="B140" s="185">
        <v>439</v>
      </c>
      <c r="C140" s="31" t="s">
        <v>494</v>
      </c>
      <c r="D140" s="203" t="s">
        <v>495</v>
      </c>
      <c r="E140" s="295"/>
      <c r="F140" s="295"/>
      <c r="G140" s="295"/>
      <c r="H140" s="297"/>
    </row>
    <row r="141" spans="2:8" ht="34.5" customHeight="1">
      <c r="B141" s="187" t="s">
        <v>496</v>
      </c>
      <c r="C141" s="30" t="s">
        <v>497</v>
      </c>
      <c r="D141" s="203" t="s">
        <v>498</v>
      </c>
      <c r="E141" s="295">
        <v>15000</v>
      </c>
      <c r="F141" s="295">
        <v>15000</v>
      </c>
      <c r="G141" s="295">
        <v>15000</v>
      </c>
      <c r="H141" s="297">
        <v>15000</v>
      </c>
    </row>
    <row r="142" spans="2:8" ht="34.5" customHeight="1">
      <c r="B142" s="187">
        <v>47</v>
      </c>
      <c r="C142" s="30" t="s">
        <v>499</v>
      </c>
      <c r="D142" s="203" t="s">
        <v>500</v>
      </c>
      <c r="E142" s="295">
        <v>2000</v>
      </c>
      <c r="F142" s="295">
        <v>2000</v>
      </c>
      <c r="G142" s="295">
        <v>2000</v>
      </c>
      <c r="H142" s="297">
        <v>2000</v>
      </c>
    </row>
    <row r="143" spans="2:8" ht="34.5" customHeight="1">
      <c r="B143" s="187">
        <v>48</v>
      </c>
      <c r="C143" s="30" t="s">
        <v>501</v>
      </c>
      <c r="D143" s="203" t="s">
        <v>502</v>
      </c>
      <c r="E143" s="295">
        <v>2800</v>
      </c>
      <c r="F143" s="295">
        <v>3500</v>
      </c>
      <c r="G143" s="295">
        <v>3000</v>
      </c>
      <c r="H143" s="297">
        <v>3000</v>
      </c>
    </row>
    <row r="144" spans="2:8" ht="34.5" customHeight="1">
      <c r="B144" s="187" t="s">
        <v>180</v>
      </c>
      <c r="C144" s="30" t="s">
        <v>503</v>
      </c>
      <c r="D144" s="203" t="s">
        <v>504</v>
      </c>
      <c r="E144" s="295"/>
      <c r="F144" s="295"/>
      <c r="G144" s="295"/>
      <c r="H144" s="297"/>
    </row>
    <row r="145" spans="2:8" ht="53.25" customHeight="1">
      <c r="B145" s="187"/>
      <c r="C145" s="30" t="s">
        <v>505</v>
      </c>
      <c r="D145" s="203" t="s">
        <v>506</v>
      </c>
      <c r="E145" s="295"/>
      <c r="F145" s="295"/>
      <c r="G145" s="295"/>
      <c r="H145" s="297"/>
    </row>
    <row r="146" spans="2:8" ht="34.5" customHeight="1">
      <c r="B146" s="187"/>
      <c r="C146" s="30" t="s">
        <v>507</v>
      </c>
      <c r="D146" s="203" t="s">
        <v>508</v>
      </c>
      <c r="E146" s="295">
        <v>132603</v>
      </c>
      <c r="F146" s="295">
        <v>128403</v>
      </c>
      <c r="G146" s="295">
        <v>130703</v>
      </c>
      <c r="H146" s="297">
        <v>126000</v>
      </c>
    </row>
    <row r="147" spans="2:8" ht="34.5" customHeight="1" thickBot="1">
      <c r="B147" s="188">
        <v>89</v>
      </c>
      <c r="C147" s="189" t="s">
        <v>509</v>
      </c>
      <c r="D147" s="205" t="s">
        <v>510</v>
      </c>
      <c r="E147" s="298">
        <v>57427</v>
      </c>
      <c r="F147" s="298">
        <v>58400</v>
      </c>
      <c r="G147" s="298">
        <v>58500</v>
      </c>
      <c r="H147" s="299">
        <v>59100</v>
      </c>
    </row>
    <row r="149" spans="2:4" ht="15.75">
      <c r="B149" s="1"/>
      <c r="C149" s="1"/>
      <c r="D149" s="1"/>
    </row>
    <row r="150" spans="2:4" ht="18.75">
      <c r="B150" s="1"/>
      <c r="C150" s="1"/>
      <c r="D150" s="196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headerFooter>
    <oddFooter>&amp;C&amp;P</oddFooter>
  </headerFooter>
  <ignoredErrors>
    <ignoredError sqref="D10:D14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H86"/>
  <sheetViews>
    <sheetView showGridLines="0" tabSelected="1" view="pageBreakPreview" zoomScale="60" zoomScaleNormal="55" workbookViewId="0" topLeftCell="B61">
      <selection activeCell="G39" sqref="G39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2" ht="42" customHeight="1">
      <c r="H2" s="557" t="s">
        <v>697</v>
      </c>
    </row>
    <row r="3" ht="15.75">
      <c r="B3" s="152"/>
    </row>
    <row r="4" spans="2:8" ht="27" customHeight="1">
      <c r="B4" s="797" t="s">
        <v>907</v>
      </c>
      <c r="C4" s="797"/>
      <c r="D4" s="797"/>
      <c r="E4" s="797"/>
      <c r="F4" s="797"/>
      <c r="G4" s="797"/>
      <c r="H4" s="797"/>
    </row>
    <row r="5" spans="5:8" ht="32.25" customHeight="1" hidden="1" thickBot="1">
      <c r="E5" s="1"/>
      <c r="F5" s="1"/>
      <c r="G5" s="1"/>
      <c r="H5" s="1"/>
    </row>
    <row r="6" spans="5:8" ht="15.75" customHeight="1" hidden="1">
      <c r="E6" s="1"/>
      <c r="F6" s="1"/>
      <c r="G6" s="1"/>
      <c r="H6" s="1"/>
    </row>
    <row r="7" spans="5:8" ht="24.75" customHeight="1" thickBot="1">
      <c r="E7" s="25"/>
      <c r="F7" s="25"/>
      <c r="G7" s="25"/>
      <c r="H7" s="229" t="s">
        <v>614</v>
      </c>
    </row>
    <row r="8" spans="2:8" ht="44.25" customHeight="1">
      <c r="B8" s="798" t="s">
        <v>581</v>
      </c>
      <c r="C8" s="800" t="s">
        <v>704</v>
      </c>
      <c r="D8" s="802" t="s">
        <v>582</v>
      </c>
      <c r="E8" s="852" t="s">
        <v>181</v>
      </c>
      <c r="F8" s="853"/>
      <c r="G8" s="853"/>
      <c r="H8" s="854"/>
    </row>
    <row r="9" spans="2:8" ht="56.25" customHeight="1" thickBot="1">
      <c r="B9" s="799"/>
      <c r="C9" s="801"/>
      <c r="D9" s="803"/>
      <c r="E9" s="173" t="s">
        <v>908</v>
      </c>
      <c r="F9" s="173" t="s">
        <v>909</v>
      </c>
      <c r="G9" s="173" t="s">
        <v>910</v>
      </c>
      <c r="H9" s="174" t="s">
        <v>911</v>
      </c>
    </row>
    <row r="10" spans="2:8" s="155" customFormat="1" ht="21" customHeight="1">
      <c r="B10" s="153">
        <v>1</v>
      </c>
      <c r="C10" s="154">
        <v>2</v>
      </c>
      <c r="D10" s="168">
        <v>3</v>
      </c>
      <c r="E10" s="27">
        <v>4</v>
      </c>
      <c r="F10" s="27">
        <v>5</v>
      </c>
      <c r="G10" s="27">
        <v>6</v>
      </c>
      <c r="H10" s="28">
        <v>7</v>
      </c>
    </row>
    <row r="11" spans="2:8" s="158" customFormat="1" ht="34.5" customHeight="1">
      <c r="B11" s="429"/>
      <c r="C11" s="424" t="s">
        <v>223</v>
      </c>
      <c r="D11" s="169"/>
      <c r="E11" s="286"/>
      <c r="F11" s="286"/>
      <c r="G11" s="286"/>
      <c r="H11" s="288"/>
    </row>
    <row r="12" spans="2:8" s="159" customFormat="1" ht="34.5" customHeight="1">
      <c r="B12" s="430" t="s">
        <v>224</v>
      </c>
      <c r="C12" s="425" t="s">
        <v>225</v>
      </c>
      <c r="D12" s="241">
        <v>1001</v>
      </c>
      <c r="E12" s="286">
        <v>73686</v>
      </c>
      <c r="F12" s="286">
        <v>151553</v>
      </c>
      <c r="G12" s="286">
        <v>235245</v>
      </c>
      <c r="H12" s="288">
        <v>320330</v>
      </c>
    </row>
    <row r="13" spans="2:8" s="158" customFormat="1" ht="34.5" customHeight="1">
      <c r="B13" s="430">
        <v>60</v>
      </c>
      <c r="C13" s="425" t="s">
        <v>226</v>
      </c>
      <c r="D13" s="241">
        <v>1002</v>
      </c>
      <c r="E13" s="286"/>
      <c r="F13" s="286"/>
      <c r="G13" s="286"/>
      <c r="H13" s="288"/>
    </row>
    <row r="14" spans="2:8" s="158" customFormat="1" ht="34.5" customHeight="1">
      <c r="B14" s="431">
        <v>600</v>
      </c>
      <c r="C14" s="426" t="s">
        <v>227</v>
      </c>
      <c r="D14" s="434">
        <v>1003</v>
      </c>
      <c r="E14" s="286"/>
      <c r="F14" s="286"/>
      <c r="G14" s="286"/>
      <c r="H14" s="288"/>
    </row>
    <row r="15" spans="2:8" s="158" customFormat="1" ht="34.5" customHeight="1">
      <c r="B15" s="431">
        <v>601</v>
      </c>
      <c r="C15" s="426" t="s">
        <v>228</v>
      </c>
      <c r="D15" s="434">
        <v>1004</v>
      </c>
      <c r="E15" s="286"/>
      <c r="F15" s="286"/>
      <c r="G15" s="286"/>
      <c r="H15" s="288"/>
    </row>
    <row r="16" spans="2:8" s="158" customFormat="1" ht="34.5" customHeight="1">
      <c r="B16" s="431">
        <v>602</v>
      </c>
      <c r="C16" s="426" t="s">
        <v>229</v>
      </c>
      <c r="D16" s="434">
        <v>1005</v>
      </c>
      <c r="E16" s="286"/>
      <c r="F16" s="286"/>
      <c r="G16" s="286"/>
      <c r="H16" s="288"/>
    </row>
    <row r="17" spans="2:8" s="158" customFormat="1" ht="34.5" customHeight="1">
      <c r="B17" s="431">
        <v>603</v>
      </c>
      <c r="C17" s="426" t="s">
        <v>230</v>
      </c>
      <c r="D17" s="434">
        <v>1006</v>
      </c>
      <c r="E17" s="286"/>
      <c r="F17" s="286"/>
      <c r="G17" s="286"/>
      <c r="H17" s="288"/>
    </row>
    <row r="18" spans="2:8" s="158" customFormat="1" ht="34.5" customHeight="1">
      <c r="B18" s="431">
        <v>604</v>
      </c>
      <c r="C18" s="426" t="s">
        <v>231</v>
      </c>
      <c r="D18" s="434">
        <v>1007</v>
      </c>
      <c r="E18" s="286"/>
      <c r="F18" s="286"/>
      <c r="G18" s="286"/>
      <c r="H18" s="288"/>
    </row>
    <row r="19" spans="2:8" s="158" customFormat="1" ht="34.5" customHeight="1">
      <c r="B19" s="431">
        <v>605</v>
      </c>
      <c r="C19" s="426" t="s">
        <v>232</v>
      </c>
      <c r="D19" s="434">
        <v>1008</v>
      </c>
      <c r="E19" s="286"/>
      <c r="F19" s="286"/>
      <c r="G19" s="286"/>
      <c r="H19" s="288"/>
    </row>
    <row r="20" spans="2:8" s="158" customFormat="1" ht="34.5" customHeight="1">
      <c r="B20" s="430">
        <v>61</v>
      </c>
      <c r="C20" s="425" t="s">
        <v>233</v>
      </c>
      <c r="D20" s="241">
        <v>1009</v>
      </c>
      <c r="E20" s="286">
        <v>72700</v>
      </c>
      <c r="F20" s="286">
        <v>149430</v>
      </c>
      <c r="G20" s="286">
        <v>231490</v>
      </c>
      <c r="H20" s="288">
        <v>314830</v>
      </c>
    </row>
    <row r="21" spans="2:8" s="158" customFormat="1" ht="34.5" customHeight="1">
      <c r="B21" s="431">
        <v>610</v>
      </c>
      <c r="C21" s="426" t="s">
        <v>234</v>
      </c>
      <c r="D21" s="434">
        <v>1010</v>
      </c>
      <c r="E21" s="286"/>
      <c r="F21" s="286"/>
      <c r="G21" s="286"/>
      <c r="H21" s="288"/>
    </row>
    <row r="22" spans="2:8" s="158" customFormat="1" ht="34.5" customHeight="1">
      <c r="B22" s="431">
        <v>611</v>
      </c>
      <c r="C22" s="426" t="s">
        <v>235</v>
      </c>
      <c r="D22" s="434">
        <v>1011</v>
      </c>
      <c r="E22" s="286"/>
      <c r="F22" s="286"/>
      <c r="G22" s="286"/>
      <c r="H22" s="288"/>
    </row>
    <row r="23" spans="2:8" s="158" customFormat="1" ht="34.5" customHeight="1">
      <c r="B23" s="431">
        <v>612</v>
      </c>
      <c r="C23" s="426" t="s">
        <v>236</v>
      </c>
      <c r="D23" s="434">
        <v>1012</v>
      </c>
      <c r="E23" s="286"/>
      <c r="F23" s="286"/>
      <c r="G23" s="286"/>
      <c r="H23" s="288"/>
    </row>
    <row r="24" spans="2:8" s="158" customFormat="1" ht="34.5" customHeight="1">
      <c r="B24" s="431">
        <v>613</v>
      </c>
      <c r="C24" s="426" t="s">
        <v>237</v>
      </c>
      <c r="D24" s="434">
        <v>1013</v>
      </c>
      <c r="E24" s="286"/>
      <c r="F24" s="286"/>
      <c r="G24" s="286"/>
      <c r="H24" s="288"/>
    </row>
    <row r="25" spans="2:8" s="158" customFormat="1" ht="34.5" customHeight="1">
      <c r="B25" s="431">
        <v>614</v>
      </c>
      <c r="C25" s="426" t="s">
        <v>238</v>
      </c>
      <c r="D25" s="434">
        <v>1014</v>
      </c>
      <c r="E25" s="286">
        <v>72700</v>
      </c>
      <c r="F25" s="286">
        <v>149430</v>
      </c>
      <c r="G25" s="286">
        <v>231490</v>
      </c>
      <c r="H25" s="288">
        <v>314830</v>
      </c>
    </row>
    <row r="26" spans="2:8" s="158" customFormat="1" ht="34.5" customHeight="1">
      <c r="B26" s="431">
        <v>615</v>
      </c>
      <c r="C26" s="426" t="s">
        <v>239</v>
      </c>
      <c r="D26" s="434">
        <v>1015</v>
      </c>
      <c r="E26" s="286"/>
      <c r="F26" s="286"/>
      <c r="G26" s="286"/>
      <c r="H26" s="288"/>
    </row>
    <row r="27" spans="2:8" s="158" customFormat="1" ht="34.5" customHeight="1">
      <c r="B27" s="431">
        <v>64</v>
      </c>
      <c r="C27" s="425" t="s">
        <v>240</v>
      </c>
      <c r="D27" s="241">
        <v>1016</v>
      </c>
      <c r="E27" s="286"/>
      <c r="F27" s="286"/>
      <c r="G27" s="286"/>
      <c r="H27" s="288"/>
    </row>
    <row r="28" spans="2:8" s="158" customFormat="1" ht="34.5" customHeight="1">
      <c r="B28" s="431">
        <v>65</v>
      </c>
      <c r="C28" s="425" t="s">
        <v>241</v>
      </c>
      <c r="D28" s="434">
        <v>1017</v>
      </c>
      <c r="E28" s="286">
        <v>986</v>
      </c>
      <c r="F28" s="286">
        <v>2123</v>
      </c>
      <c r="G28" s="286">
        <v>3755</v>
      </c>
      <c r="H28" s="288">
        <v>5500</v>
      </c>
    </row>
    <row r="29" spans="2:8" s="158" customFormat="1" ht="34.5" customHeight="1">
      <c r="B29" s="430"/>
      <c r="C29" s="425" t="s">
        <v>242</v>
      </c>
      <c r="D29" s="181"/>
      <c r="E29" s="286"/>
      <c r="F29" s="286"/>
      <c r="G29" s="286"/>
      <c r="H29" s="288"/>
    </row>
    <row r="30" spans="2:8" s="158" customFormat="1" ht="39.75" customHeight="1">
      <c r="B30" s="430" t="s">
        <v>243</v>
      </c>
      <c r="C30" s="425" t="s">
        <v>244</v>
      </c>
      <c r="D30" s="241">
        <v>1018</v>
      </c>
      <c r="E30" s="286">
        <v>72700</v>
      </c>
      <c r="F30" s="286">
        <v>149517</v>
      </c>
      <c r="G30" s="286">
        <v>230973</v>
      </c>
      <c r="H30" s="288">
        <v>318640</v>
      </c>
    </row>
    <row r="31" spans="2:8" s="158" customFormat="1" ht="34.5" customHeight="1">
      <c r="B31" s="431">
        <v>50</v>
      </c>
      <c r="C31" s="426" t="s">
        <v>245</v>
      </c>
      <c r="D31" s="434">
        <v>1019</v>
      </c>
      <c r="E31" s="286">
        <v>3</v>
      </c>
      <c r="F31" s="286">
        <v>2</v>
      </c>
      <c r="G31" s="286">
        <v>3</v>
      </c>
      <c r="H31" s="288"/>
    </row>
    <row r="32" spans="2:8" s="158" customFormat="1" ht="34.5" customHeight="1">
      <c r="B32" s="431">
        <v>62</v>
      </c>
      <c r="C32" s="426" t="s">
        <v>246</v>
      </c>
      <c r="D32" s="434">
        <v>1020</v>
      </c>
      <c r="E32" s="286"/>
      <c r="F32" s="286"/>
      <c r="G32" s="286"/>
      <c r="H32" s="288"/>
    </row>
    <row r="33" spans="2:8" s="158" customFormat="1" ht="34.5" customHeight="1">
      <c r="B33" s="431">
        <v>630</v>
      </c>
      <c r="C33" s="426" t="s">
        <v>247</v>
      </c>
      <c r="D33" s="434">
        <v>1021</v>
      </c>
      <c r="E33" s="286"/>
      <c r="F33" s="286"/>
      <c r="G33" s="286"/>
      <c r="H33" s="288"/>
    </row>
    <row r="34" spans="2:8" s="158" customFormat="1" ht="34.5" customHeight="1">
      <c r="B34" s="431">
        <v>631</v>
      </c>
      <c r="C34" s="426" t="s">
        <v>248</v>
      </c>
      <c r="D34" s="434">
        <v>1022</v>
      </c>
      <c r="E34" s="286"/>
      <c r="F34" s="286"/>
      <c r="G34" s="286"/>
      <c r="H34" s="288"/>
    </row>
    <row r="35" spans="2:8" s="158" customFormat="1" ht="34.5" customHeight="1">
      <c r="B35" s="431" t="s">
        <v>122</v>
      </c>
      <c r="C35" s="426" t="s">
        <v>249</v>
      </c>
      <c r="D35" s="434">
        <v>1023</v>
      </c>
      <c r="E35" s="286">
        <v>3787</v>
      </c>
      <c r="F35" s="286">
        <v>8850</v>
      </c>
      <c r="G35" s="286">
        <v>13530</v>
      </c>
      <c r="H35" s="288">
        <v>18400</v>
      </c>
    </row>
    <row r="36" spans="2:8" s="158" customFormat="1" ht="34.5" customHeight="1">
      <c r="B36" s="431">
        <v>513</v>
      </c>
      <c r="C36" s="426" t="s">
        <v>250</v>
      </c>
      <c r="D36" s="434">
        <v>1024</v>
      </c>
      <c r="E36" s="286">
        <v>4100</v>
      </c>
      <c r="F36" s="286">
        <v>8290</v>
      </c>
      <c r="G36" s="286">
        <v>13200</v>
      </c>
      <c r="H36" s="288">
        <v>16400</v>
      </c>
    </row>
    <row r="37" spans="2:8" s="158" customFormat="1" ht="34.5" customHeight="1">
      <c r="B37" s="431">
        <v>52</v>
      </c>
      <c r="C37" s="426" t="s">
        <v>251</v>
      </c>
      <c r="D37" s="434">
        <v>1025</v>
      </c>
      <c r="E37" s="286">
        <v>43210</v>
      </c>
      <c r="F37" s="286">
        <v>86550</v>
      </c>
      <c r="G37" s="286">
        <v>130460</v>
      </c>
      <c r="H37" s="288">
        <v>178650</v>
      </c>
    </row>
    <row r="38" spans="2:8" s="158" customFormat="1" ht="34.5" customHeight="1">
      <c r="B38" s="431">
        <v>53</v>
      </c>
      <c r="C38" s="426" t="s">
        <v>252</v>
      </c>
      <c r="D38" s="434">
        <v>1026</v>
      </c>
      <c r="E38" s="286">
        <v>15600</v>
      </c>
      <c r="F38" s="286">
        <v>35200</v>
      </c>
      <c r="G38" s="286">
        <v>56160</v>
      </c>
      <c r="H38" s="288">
        <v>81940</v>
      </c>
    </row>
    <row r="39" spans="2:8" s="158" customFormat="1" ht="34.5" customHeight="1">
      <c r="B39" s="431">
        <v>540</v>
      </c>
      <c r="C39" s="426" t="s">
        <v>253</v>
      </c>
      <c r="D39" s="434">
        <v>1027</v>
      </c>
      <c r="E39" s="286">
        <v>2800</v>
      </c>
      <c r="F39" s="286">
        <v>5900</v>
      </c>
      <c r="G39" s="286">
        <v>10500</v>
      </c>
      <c r="H39" s="288">
        <v>14000</v>
      </c>
    </row>
    <row r="40" spans="2:8" s="158" customFormat="1" ht="34.5" customHeight="1">
      <c r="B40" s="431" t="s">
        <v>123</v>
      </c>
      <c r="C40" s="426" t="s">
        <v>254</v>
      </c>
      <c r="D40" s="434">
        <v>1028</v>
      </c>
      <c r="E40" s="286"/>
      <c r="F40" s="286"/>
      <c r="G40" s="286"/>
      <c r="H40" s="288"/>
    </row>
    <row r="41" spans="2:8" s="160" customFormat="1" ht="34.5" customHeight="1">
      <c r="B41" s="431">
        <v>55</v>
      </c>
      <c r="C41" s="426" t="s">
        <v>255</v>
      </c>
      <c r="D41" s="434">
        <v>1029</v>
      </c>
      <c r="E41" s="286">
        <v>3200</v>
      </c>
      <c r="F41" s="286">
        <v>4725</v>
      </c>
      <c r="G41" s="286">
        <v>7120</v>
      </c>
      <c r="H41" s="288">
        <v>9250</v>
      </c>
    </row>
    <row r="42" spans="2:8" s="160" customFormat="1" ht="34.5" customHeight="1">
      <c r="B42" s="430"/>
      <c r="C42" s="425" t="s">
        <v>256</v>
      </c>
      <c r="D42" s="241">
        <v>1030</v>
      </c>
      <c r="E42" s="286">
        <v>986</v>
      </c>
      <c r="F42" s="286">
        <v>2036</v>
      </c>
      <c r="G42" s="286">
        <v>4272</v>
      </c>
      <c r="H42" s="288">
        <v>1690</v>
      </c>
    </row>
    <row r="43" spans="2:8" s="160" customFormat="1" ht="34.5" customHeight="1">
      <c r="B43" s="430"/>
      <c r="C43" s="425" t="s">
        <v>257</v>
      </c>
      <c r="D43" s="241">
        <v>1031</v>
      </c>
      <c r="E43" s="286"/>
      <c r="F43" s="286"/>
      <c r="G43" s="286"/>
      <c r="H43" s="288"/>
    </row>
    <row r="44" spans="2:8" s="160" customFormat="1" ht="34.5" customHeight="1">
      <c r="B44" s="430">
        <v>66</v>
      </c>
      <c r="C44" s="425" t="s">
        <v>258</v>
      </c>
      <c r="D44" s="241">
        <v>1032</v>
      </c>
      <c r="E44" s="286"/>
      <c r="F44" s="286"/>
      <c r="G44" s="286"/>
      <c r="H44" s="288"/>
    </row>
    <row r="45" spans="2:8" s="160" customFormat="1" ht="34.5" customHeight="1">
      <c r="B45" s="430" t="s">
        <v>259</v>
      </c>
      <c r="C45" s="425" t="s">
        <v>260</v>
      </c>
      <c r="D45" s="241">
        <v>1033</v>
      </c>
      <c r="E45" s="286">
        <v>1370</v>
      </c>
      <c r="F45" s="286">
        <v>1990</v>
      </c>
      <c r="G45" s="286">
        <v>3520</v>
      </c>
      <c r="H45" s="288">
        <v>4500</v>
      </c>
    </row>
    <row r="46" spans="2:8" s="160" customFormat="1" ht="34.5" customHeight="1">
      <c r="B46" s="431">
        <v>660</v>
      </c>
      <c r="C46" s="426" t="s">
        <v>261</v>
      </c>
      <c r="D46" s="434">
        <v>1034</v>
      </c>
      <c r="E46" s="286"/>
      <c r="F46" s="286"/>
      <c r="G46" s="286"/>
      <c r="H46" s="288"/>
    </row>
    <row r="47" spans="2:8" s="160" customFormat="1" ht="34.5" customHeight="1">
      <c r="B47" s="431">
        <v>661</v>
      </c>
      <c r="C47" s="426" t="s">
        <v>262</v>
      </c>
      <c r="D47" s="434">
        <v>1035</v>
      </c>
      <c r="E47" s="286"/>
      <c r="F47" s="286"/>
      <c r="G47" s="286"/>
      <c r="H47" s="288"/>
    </row>
    <row r="48" spans="2:8" s="160" customFormat="1" ht="34.5" customHeight="1">
      <c r="B48" s="431">
        <v>665</v>
      </c>
      <c r="C48" s="426" t="s">
        <v>263</v>
      </c>
      <c r="D48" s="434">
        <v>1036</v>
      </c>
      <c r="E48" s="286"/>
      <c r="F48" s="286"/>
      <c r="G48" s="286"/>
      <c r="H48" s="288"/>
    </row>
    <row r="49" spans="2:8" s="160" customFormat="1" ht="34.5" customHeight="1">
      <c r="B49" s="431">
        <v>669</v>
      </c>
      <c r="C49" s="426" t="s">
        <v>264</v>
      </c>
      <c r="D49" s="434">
        <v>1037</v>
      </c>
      <c r="E49" s="286"/>
      <c r="F49" s="286"/>
      <c r="G49" s="286"/>
      <c r="H49" s="288"/>
    </row>
    <row r="50" spans="2:8" s="160" customFormat="1" ht="34.5" customHeight="1">
      <c r="B50" s="430">
        <v>662</v>
      </c>
      <c r="C50" s="425" t="s">
        <v>265</v>
      </c>
      <c r="D50" s="241">
        <v>1038</v>
      </c>
      <c r="E50" s="286">
        <v>1370</v>
      </c>
      <c r="F50" s="286">
        <v>1990</v>
      </c>
      <c r="G50" s="286">
        <v>3520</v>
      </c>
      <c r="H50" s="288">
        <v>4500</v>
      </c>
    </row>
    <row r="51" spans="2:8" s="160" customFormat="1" ht="34.5" customHeight="1">
      <c r="B51" s="430" t="s">
        <v>124</v>
      </c>
      <c r="C51" s="425" t="s">
        <v>266</v>
      </c>
      <c r="D51" s="241">
        <v>1039</v>
      </c>
      <c r="E51" s="286"/>
      <c r="F51" s="286"/>
      <c r="G51" s="286"/>
      <c r="H51" s="288"/>
    </row>
    <row r="52" spans="2:8" s="160" customFormat="1" ht="34.5" customHeight="1">
      <c r="B52" s="430">
        <v>56</v>
      </c>
      <c r="C52" s="425" t="s">
        <v>267</v>
      </c>
      <c r="D52" s="241">
        <v>1040</v>
      </c>
      <c r="E52" s="286">
        <v>80</v>
      </c>
      <c r="F52" s="286">
        <v>103</v>
      </c>
      <c r="G52" s="286">
        <v>350</v>
      </c>
      <c r="H52" s="288">
        <v>600</v>
      </c>
    </row>
    <row r="53" spans="2:8" ht="34.5" customHeight="1">
      <c r="B53" s="430" t="s">
        <v>268</v>
      </c>
      <c r="C53" s="425" t="s">
        <v>583</v>
      </c>
      <c r="D53" s="241">
        <v>1041</v>
      </c>
      <c r="E53" s="286"/>
      <c r="F53" s="286"/>
      <c r="G53" s="286"/>
      <c r="H53" s="288"/>
    </row>
    <row r="54" spans="2:8" ht="34.5" customHeight="1">
      <c r="B54" s="431">
        <v>560</v>
      </c>
      <c r="C54" s="426" t="s">
        <v>125</v>
      </c>
      <c r="D54" s="434">
        <v>1042</v>
      </c>
      <c r="E54" s="286"/>
      <c r="F54" s="286"/>
      <c r="G54" s="286"/>
      <c r="H54" s="288"/>
    </row>
    <row r="55" spans="2:8" ht="34.5" customHeight="1">
      <c r="B55" s="431">
        <v>561</v>
      </c>
      <c r="C55" s="426" t="s">
        <v>126</v>
      </c>
      <c r="D55" s="434">
        <v>1043</v>
      </c>
      <c r="E55" s="286"/>
      <c r="F55" s="286"/>
      <c r="G55" s="286"/>
      <c r="H55" s="288"/>
    </row>
    <row r="56" spans="2:8" ht="34.5" customHeight="1">
      <c r="B56" s="431">
        <v>565</v>
      </c>
      <c r="C56" s="426" t="s">
        <v>269</v>
      </c>
      <c r="D56" s="434">
        <v>1044</v>
      </c>
      <c r="E56" s="286"/>
      <c r="F56" s="286"/>
      <c r="G56" s="286"/>
      <c r="H56" s="288"/>
    </row>
    <row r="57" spans="2:8" ht="34.5" customHeight="1">
      <c r="B57" s="431" t="s">
        <v>127</v>
      </c>
      <c r="C57" s="426" t="s">
        <v>270</v>
      </c>
      <c r="D57" s="434">
        <v>1045</v>
      </c>
      <c r="E57" s="286"/>
      <c r="F57" s="286"/>
      <c r="G57" s="286"/>
      <c r="H57" s="288"/>
    </row>
    <row r="58" spans="2:8" ht="34.5" customHeight="1">
      <c r="B58" s="431">
        <v>562</v>
      </c>
      <c r="C58" s="425" t="s">
        <v>271</v>
      </c>
      <c r="D58" s="241">
        <v>1046</v>
      </c>
      <c r="E58" s="286">
        <v>80</v>
      </c>
      <c r="F58" s="286">
        <v>103</v>
      </c>
      <c r="G58" s="286">
        <v>350</v>
      </c>
      <c r="H58" s="288">
        <v>600</v>
      </c>
    </row>
    <row r="59" spans="2:8" ht="34.5" customHeight="1">
      <c r="B59" s="430" t="s">
        <v>272</v>
      </c>
      <c r="C59" s="425" t="s">
        <v>273</v>
      </c>
      <c r="D59" s="241">
        <v>1047</v>
      </c>
      <c r="E59" s="286"/>
      <c r="F59" s="286"/>
      <c r="G59" s="286"/>
      <c r="H59" s="288"/>
    </row>
    <row r="60" spans="2:8" ht="34.5" customHeight="1">
      <c r="B60" s="430"/>
      <c r="C60" s="425" t="s">
        <v>274</v>
      </c>
      <c r="D60" s="241">
        <v>1048</v>
      </c>
      <c r="E60" s="286">
        <v>1290</v>
      </c>
      <c r="F60" s="286">
        <v>1887</v>
      </c>
      <c r="G60" s="286">
        <v>3170</v>
      </c>
      <c r="H60" s="288">
        <v>3900</v>
      </c>
    </row>
    <row r="61" spans="2:8" ht="34.5" customHeight="1">
      <c r="B61" s="430"/>
      <c r="C61" s="425" t="s">
        <v>275</v>
      </c>
      <c r="D61" s="241">
        <v>1049</v>
      </c>
      <c r="E61" s="286"/>
      <c r="F61" s="286"/>
      <c r="G61" s="286"/>
      <c r="H61" s="288"/>
    </row>
    <row r="62" spans="2:8" ht="34.5" customHeight="1">
      <c r="B62" s="431" t="s">
        <v>128</v>
      </c>
      <c r="C62" s="426" t="s">
        <v>276</v>
      </c>
      <c r="D62" s="434">
        <v>1050</v>
      </c>
      <c r="E62" s="286"/>
      <c r="F62" s="286"/>
      <c r="G62" s="286"/>
      <c r="H62" s="288"/>
    </row>
    <row r="63" spans="2:8" ht="34.5" customHeight="1">
      <c r="B63" s="431" t="s">
        <v>129</v>
      </c>
      <c r="C63" s="426" t="s">
        <v>277</v>
      </c>
      <c r="D63" s="434">
        <v>1051</v>
      </c>
      <c r="E63" s="286"/>
      <c r="F63" s="286"/>
      <c r="G63" s="286"/>
      <c r="H63" s="288">
        <v>3000</v>
      </c>
    </row>
    <row r="64" spans="2:8" ht="34.5" customHeight="1">
      <c r="B64" s="430" t="s">
        <v>278</v>
      </c>
      <c r="C64" s="425" t="s">
        <v>279</v>
      </c>
      <c r="D64" s="241">
        <v>1052</v>
      </c>
      <c r="E64" s="286">
        <v>159</v>
      </c>
      <c r="F64" s="286">
        <v>290</v>
      </c>
      <c r="G64" s="286">
        <v>750</v>
      </c>
      <c r="H64" s="288">
        <v>1000</v>
      </c>
    </row>
    <row r="65" spans="2:8" ht="34.5" customHeight="1">
      <c r="B65" s="430" t="s">
        <v>130</v>
      </c>
      <c r="C65" s="425" t="s">
        <v>280</v>
      </c>
      <c r="D65" s="241">
        <v>1053</v>
      </c>
      <c r="E65" s="286">
        <v>530</v>
      </c>
      <c r="F65" s="286">
        <v>1230</v>
      </c>
      <c r="G65" s="286">
        <v>2790</v>
      </c>
      <c r="H65" s="288">
        <v>2450</v>
      </c>
    </row>
    <row r="66" spans="2:8" ht="34.5" customHeight="1">
      <c r="B66" s="431"/>
      <c r="C66" s="426" t="s">
        <v>281</v>
      </c>
      <c r="D66" s="434">
        <v>1054</v>
      </c>
      <c r="E66" s="286">
        <v>1905</v>
      </c>
      <c r="F66" s="286">
        <v>2983</v>
      </c>
      <c r="G66" s="286">
        <v>5402</v>
      </c>
      <c r="H66" s="288">
        <v>1140</v>
      </c>
    </row>
    <row r="67" spans="2:8" ht="34.5" customHeight="1">
      <c r="B67" s="431"/>
      <c r="C67" s="426" t="s">
        <v>282</v>
      </c>
      <c r="D67" s="434">
        <v>1055</v>
      </c>
      <c r="E67" s="286"/>
      <c r="F67" s="286"/>
      <c r="G67" s="286"/>
      <c r="H67" s="288"/>
    </row>
    <row r="68" spans="2:8" ht="34.5" customHeight="1">
      <c r="B68" s="431" t="s">
        <v>283</v>
      </c>
      <c r="C68" s="426" t="s">
        <v>284</v>
      </c>
      <c r="D68" s="434">
        <v>1056</v>
      </c>
      <c r="E68" s="286"/>
      <c r="F68" s="286"/>
      <c r="G68" s="286"/>
      <c r="H68" s="288"/>
    </row>
    <row r="69" spans="2:8" ht="34.5" customHeight="1">
      <c r="B69" s="431" t="s">
        <v>285</v>
      </c>
      <c r="C69" s="426" t="s">
        <v>286</v>
      </c>
      <c r="D69" s="434">
        <v>1057</v>
      </c>
      <c r="E69" s="286"/>
      <c r="F69" s="286"/>
      <c r="G69" s="286"/>
      <c r="H69" s="288"/>
    </row>
    <row r="70" spans="2:8" ht="34.5" customHeight="1">
      <c r="B70" s="430"/>
      <c r="C70" s="425" t="s">
        <v>287</v>
      </c>
      <c r="D70" s="241">
        <v>1058</v>
      </c>
      <c r="E70" s="286">
        <v>1905</v>
      </c>
      <c r="F70" s="286">
        <v>2983</v>
      </c>
      <c r="G70" s="286">
        <v>5402</v>
      </c>
      <c r="H70" s="288">
        <v>1140</v>
      </c>
    </row>
    <row r="71" spans="2:8" ht="34.5" customHeight="1">
      <c r="B71" s="430"/>
      <c r="C71" s="425" t="s">
        <v>288</v>
      </c>
      <c r="D71" s="241">
        <v>1059</v>
      </c>
      <c r="E71" s="286"/>
      <c r="F71" s="286"/>
      <c r="G71" s="286"/>
      <c r="H71" s="288"/>
    </row>
    <row r="72" spans="2:8" ht="34.5" customHeight="1">
      <c r="B72" s="431"/>
      <c r="C72" s="426" t="s">
        <v>289</v>
      </c>
      <c r="D72" s="434"/>
      <c r="E72" s="286"/>
      <c r="F72" s="286"/>
      <c r="G72" s="286"/>
      <c r="H72" s="288"/>
    </row>
    <row r="73" spans="2:8" ht="34.5" customHeight="1">
      <c r="B73" s="431">
        <v>721</v>
      </c>
      <c r="C73" s="426" t="s">
        <v>290</v>
      </c>
      <c r="D73" s="434">
        <v>1060</v>
      </c>
      <c r="E73" s="286">
        <v>286</v>
      </c>
      <c r="F73" s="286">
        <v>447</v>
      </c>
      <c r="G73" s="286">
        <v>810</v>
      </c>
      <c r="H73" s="288">
        <v>171</v>
      </c>
    </row>
    <row r="74" spans="2:8" ht="34.5" customHeight="1">
      <c r="B74" s="431" t="s">
        <v>291</v>
      </c>
      <c r="C74" s="426" t="s">
        <v>292</v>
      </c>
      <c r="D74" s="434">
        <v>1061</v>
      </c>
      <c r="E74" s="286"/>
      <c r="F74" s="286"/>
      <c r="G74" s="286"/>
      <c r="H74" s="288"/>
    </row>
    <row r="75" spans="2:8" ht="34.5" customHeight="1">
      <c r="B75" s="431" t="s">
        <v>291</v>
      </c>
      <c r="C75" s="426" t="s">
        <v>293</v>
      </c>
      <c r="D75" s="434">
        <v>1062</v>
      </c>
      <c r="E75" s="286"/>
      <c r="F75" s="286"/>
      <c r="G75" s="286"/>
      <c r="H75" s="288"/>
    </row>
    <row r="76" spans="2:8" ht="34.5" customHeight="1">
      <c r="B76" s="431">
        <v>723</v>
      </c>
      <c r="C76" s="426" t="s">
        <v>294</v>
      </c>
      <c r="D76" s="434">
        <v>1063</v>
      </c>
      <c r="E76" s="286"/>
      <c r="F76" s="286"/>
      <c r="G76" s="286"/>
      <c r="H76" s="288"/>
    </row>
    <row r="77" spans="2:8" ht="34.5" customHeight="1">
      <c r="B77" s="430"/>
      <c r="C77" s="425" t="s">
        <v>584</v>
      </c>
      <c r="D77" s="241">
        <v>1064</v>
      </c>
      <c r="E77" s="286">
        <v>1619</v>
      </c>
      <c r="F77" s="286">
        <v>2536</v>
      </c>
      <c r="G77" s="286">
        <v>4592</v>
      </c>
      <c r="H77" s="288">
        <v>969</v>
      </c>
    </row>
    <row r="78" spans="2:8" ht="34.5" customHeight="1">
      <c r="B78" s="430"/>
      <c r="C78" s="425" t="s">
        <v>585</v>
      </c>
      <c r="D78" s="241">
        <v>1065</v>
      </c>
      <c r="E78" s="286"/>
      <c r="F78" s="286"/>
      <c r="G78" s="286"/>
      <c r="H78" s="288"/>
    </row>
    <row r="79" spans="2:8" ht="34.5" customHeight="1">
      <c r="B79" s="431"/>
      <c r="C79" s="426" t="s">
        <v>295</v>
      </c>
      <c r="D79" s="434">
        <v>1066</v>
      </c>
      <c r="E79" s="361"/>
      <c r="F79" s="361"/>
      <c r="G79" s="361"/>
      <c r="H79" s="362"/>
    </row>
    <row r="80" spans="2:8" ht="34.5" customHeight="1">
      <c r="B80" s="431"/>
      <c r="C80" s="426" t="s">
        <v>296</v>
      </c>
      <c r="D80" s="434">
        <v>1067</v>
      </c>
      <c r="E80" s="361"/>
      <c r="F80" s="361"/>
      <c r="G80" s="361"/>
      <c r="H80" s="362"/>
    </row>
    <row r="81" spans="2:8" ht="34.5" customHeight="1">
      <c r="B81" s="431"/>
      <c r="C81" s="426" t="s">
        <v>586</v>
      </c>
      <c r="D81" s="434">
        <v>1068</v>
      </c>
      <c r="E81" s="376"/>
      <c r="F81" s="361"/>
      <c r="G81" s="363"/>
      <c r="H81" s="362"/>
    </row>
    <row r="82" spans="2:8" ht="34.5" customHeight="1">
      <c r="B82" s="431"/>
      <c r="C82" s="426" t="s">
        <v>587</v>
      </c>
      <c r="D82" s="434">
        <v>1069</v>
      </c>
      <c r="E82" s="377"/>
      <c r="F82" s="378"/>
      <c r="G82" s="364"/>
      <c r="H82" s="365"/>
    </row>
    <row r="83" spans="2:8" ht="34.5" customHeight="1">
      <c r="B83" s="431"/>
      <c r="C83" s="426" t="s">
        <v>588</v>
      </c>
      <c r="D83" s="434"/>
      <c r="E83" s="379"/>
      <c r="F83" s="380"/>
      <c r="G83" s="366"/>
      <c r="H83" s="362"/>
    </row>
    <row r="84" spans="2:8" ht="34.5" customHeight="1">
      <c r="B84" s="432"/>
      <c r="C84" s="427" t="s">
        <v>97</v>
      </c>
      <c r="D84" s="434">
        <v>1070</v>
      </c>
      <c r="E84" s="381"/>
      <c r="F84" s="381"/>
      <c r="G84" s="367"/>
      <c r="H84" s="368"/>
    </row>
    <row r="85" spans="2:8" ht="34.5" customHeight="1" thickBot="1">
      <c r="B85" s="433"/>
      <c r="C85" s="428" t="s">
        <v>297</v>
      </c>
      <c r="D85" s="435">
        <v>1071</v>
      </c>
      <c r="E85" s="369"/>
      <c r="F85" s="382"/>
      <c r="G85" s="369"/>
      <c r="H85" s="370"/>
    </row>
    <row r="86" ht="54" customHeight="1">
      <c r="D86" s="167"/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G58"/>
  <sheetViews>
    <sheetView showGridLines="0" view="pageBreakPreview" zoomScale="60" zoomScaleNormal="75" zoomScalePageLayoutView="0" workbookViewId="0" topLeftCell="A50">
      <selection activeCell="G14" sqref="G14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51" customWidth="1"/>
    <col min="4" max="7" width="25.28125" style="14" customWidth="1"/>
    <col min="8" max="16384" width="9.140625" style="14" customWidth="1"/>
  </cols>
  <sheetData>
    <row r="2" ht="15.75">
      <c r="G2" s="38"/>
    </row>
    <row r="3" ht="24.75" customHeight="1">
      <c r="G3" s="11" t="s">
        <v>698</v>
      </c>
    </row>
    <row r="4" spans="2:7" s="35" customFormat="1" ht="24.75" customHeight="1">
      <c r="B4" s="855" t="s">
        <v>51</v>
      </c>
      <c r="C4" s="855"/>
      <c r="D4" s="855"/>
      <c r="E4" s="855"/>
      <c r="F4" s="855"/>
      <c r="G4" s="855"/>
    </row>
    <row r="5" spans="2:7" s="35" customFormat="1" ht="24.75" customHeight="1">
      <c r="B5" s="855" t="s">
        <v>912</v>
      </c>
      <c r="C5" s="855"/>
      <c r="D5" s="855"/>
      <c r="E5" s="855"/>
      <c r="F5" s="855"/>
      <c r="G5" s="855"/>
    </row>
    <row r="6" ht="18.75" customHeight="1" thickBot="1">
      <c r="G6" s="38" t="s">
        <v>614</v>
      </c>
    </row>
    <row r="7" spans="2:7" ht="30" customHeight="1">
      <c r="B7" s="856" t="s">
        <v>96</v>
      </c>
      <c r="C7" s="858" t="s">
        <v>48</v>
      </c>
      <c r="D7" s="860" t="s">
        <v>78</v>
      </c>
      <c r="E7" s="860"/>
      <c r="F7" s="860"/>
      <c r="G7" s="861"/>
    </row>
    <row r="8" spans="2:7" ht="69" customHeight="1" thickBot="1">
      <c r="B8" s="857"/>
      <c r="C8" s="859"/>
      <c r="D8" s="147" t="s">
        <v>913</v>
      </c>
      <c r="E8" s="147" t="s">
        <v>909</v>
      </c>
      <c r="F8" s="147" t="s">
        <v>914</v>
      </c>
      <c r="G8" s="148" t="s">
        <v>911</v>
      </c>
    </row>
    <row r="9" spans="2:7" ht="30" customHeight="1">
      <c r="B9" s="146" t="s">
        <v>199</v>
      </c>
      <c r="C9" s="149"/>
      <c r="D9" s="324"/>
      <c r="E9" s="324"/>
      <c r="F9" s="324"/>
      <c r="G9" s="332"/>
    </row>
    <row r="10" spans="2:7" ht="33.75" customHeight="1">
      <c r="B10" s="143" t="s">
        <v>200</v>
      </c>
      <c r="C10" s="150">
        <v>3001</v>
      </c>
      <c r="D10" s="286">
        <v>75000</v>
      </c>
      <c r="E10" s="286">
        <v>173000</v>
      </c>
      <c r="F10" s="286">
        <v>254000</v>
      </c>
      <c r="G10" s="288">
        <v>345000</v>
      </c>
    </row>
    <row r="11" spans="2:7" ht="30" customHeight="1">
      <c r="B11" s="144" t="s">
        <v>52</v>
      </c>
      <c r="C11" s="150">
        <v>3002</v>
      </c>
      <c r="D11" s="383">
        <v>73600</v>
      </c>
      <c r="E11" s="334">
        <v>170200</v>
      </c>
      <c r="F11" s="286">
        <v>249500</v>
      </c>
      <c r="G11" s="288">
        <v>338500</v>
      </c>
    </row>
    <row r="12" spans="2:7" ht="30" customHeight="1">
      <c r="B12" s="144" t="s">
        <v>53</v>
      </c>
      <c r="C12" s="150">
        <v>3003</v>
      </c>
      <c r="D12" s="324">
        <v>400</v>
      </c>
      <c r="E12" s="286">
        <v>800</v>
      </c>
      <c r="F12" s="286">
        <v>1000</v>
      </c>
      <c r="G12" s="288">
        <v>1500</v>
      </c>
    </row>
    <row r="13" spans="2:7" ht="30" customHeight="1">
      <c r="B13" s="144" t="s">
        <v>54</v>
      </c>
      <c r="C13" s="150">
        <v>3004</v>
      </c>
      <c r="D13" s="286">
        <v>1000</v>
      </c>
      <c r="E13" s="286">
        <v>2000</v>
      </c>
      <c r="F13" s="286">
        <v>3500</v>
      </c>
      <c r="G13" s="288">
        <v>5000</v>
      </c>
    </row>
    <row r="14" spans="2:7" ht="30" customHeight="1">
      <c r="B14" s="143" t="s">
        <v>201</v>
      </c>
      <c r="C14" s="150">
        <v>3005</v>
      </c>
      <c r="D14" s="286">
        <v>73500</v>
      </c>
      <c r="E14" s="286">
        <v>153000</v>
      </c>
      <c r="F14" s="286">
        <v>238700</v>
      </c>
      <c r="G14" s="288">
        <v>328000</v>
      </c>
    </row>
    <row r="15" spans="2:7" ht="30" customHeight="1">
      <c r="B15" s="144" t="s">
        <v>55</v>
      </c>
      <c r="C15" s="150">
        <v>3006</v>
      </c>
      <c r="D15" s="286">
        <v>22180</v>
      </c>
      <c r="E15" s="286">
        <v>52450</v>
      </c>
      <c r="F15" s="286">
        <v>88150</v>
      </c>
      <c r="G15" s="288">
        <v>128000</v>
      </c>
    </row>
    <row r="16" spans="2:7" ht="27" customHeight="1">
      <c r="B16" s="144" t="s">
        <v>202</v>
      </c>
      <c r="C16" s="150">
        <v>3007</v>
      </c>
      <c r="D16" s="286">
        <v>46000</v>
      </c>
      <c r="E16" s="286">
        <v>90000</v>
      </c>
      <c r="F16" s="286">
        <v>135000</v>
      </c>
      <c r="G16" s="288">
        <v>179000</v>
      </c>
    </row>
    <row r="17" spans="2:7" ht="30" customHeight="1">
      <c r="B17" s="144" t="s">
        <v>56</v>
      </c>
      <c r="C17" s="150">
        <v>3008</v>
      </c>
      <c r="D17" s="286">
        <v>120</v>
      </c>
      <c r="E17" s="286">
        <v>250</v>
      </c>
      <c r="F17" s="286">
        <v>350</v>
      </c>
      <c r="G17" s="288">
        <v>500</v>
      </c>
    </row>
    <row r="18" spans="2:7" ht="30" customHeight="1">
      <c r="B18" s="144" t="s">
        <v>57</v>
      </c>
      <c r="C18" s="150">
        <v>3009</v>
      </c>
      <c r="D18" s="286">
        <v>400</v>
      </c>
      <c r="E18" s="286">
        <v>800</v>
      </c>
      <c r="F18" s="286">
        <v>1200</v>
      </c>
      <c r="G18" s="288">
        <v>1500</v>
      </c>
    </row>
    <row r="19" spans="2:7" ht="30" customHeight="1">
      <c r="B19" s="144" t="s">
        <v>203</v>
      </c>
      <c r="C19" s="150">
        <v>3010</v>
      </c>
      <c r="D19" s="286">
        <v>4800</v>
      </c>
      <c r="E19" s="286">
        <v>9500</v>
      </c>
      <c r="F19" s="286">
        <v>14000</v>
      </c>
      <c r="G19" s="288">
        <v>19000</v>
      </c>
    </row>
    <row r="20" spans="2:7" ht="30" customHeight="1">
      <c r="B20" s="143" t="s">
        <v>204</v>
      </c>
      <c r="C20" s="150">
        <v>3011</v>
      </c>
      <c r="D20" s="286">
        <v>1500</v>
      </c>
      <c r="E20" s="286">
        <v>20000</v>
      </c>
      <c r="F20" s="286">
        <v>15300</v>
      </c>
      <c r="G20" s="288">
        <v>17000</v>
      </c>
    </row>
    <row r="21" spans="2:7" ht="30" customHeight="1">
      <c r="B21" s="143" t="s">
        <v>205</v>
      </c>
      <c r="C21" s="150">
        <v>3012</v>
      </c>
      <c r="D21" s="325"/>
      <c r="E21" s="325"/>
      <c r="F21" s="325"/>
      <c r="G21" s="342"/>
    </row>
    <row r="22" spans="2:7" ht="30" customHeight="1">
      <c r="B22" s="143" t="s">
        <v>32</v>
      </c>
      <c r="C22" s="150"/>
      <c r="D22" s="286"/>
      <c r="E22" s="286"/>
      <c r="F22" s="286"/>
      <c r="G22" s="288"/>
    </row>
    <row r="23" spans="2:7" ht="30" customHeight="1">
      <c r="B23" s="143" t="s">
        <v>206</v>
      </c>
      <c r="C23" s="150">
        <v>3013</v>
      </c>
      <c r="D23" s="286"/>
      <c r="E23" s="286"/>
      <c r="F23" s="286"/>
      <c r="G23" s="288"/>
    </row>
    <row r="24" spans="2:7" ht="30" customHeight="1">
      <c r="B24" s="144" t="s">
        <v>33</v>
      </c>
      <c r="C24" s="150">
        <v>3014</v>
      </c>
      <c r="D24" s="324"/>
      <c r="E24" s="324"/>
      <c r="F24" s="324"/>
      <c r="G24" s="332"/>
    </row>
    <row r="25" spans="2:7" ht="30" customHeight="1">
      <c r="B25" s="144" t="s">
        <v>207</v>
      </c>
      <c r="C25" s="150">
        <v>3015</v>
      </c>
      <c r="D25" s="286"/>
      <c r="E25" s="286"/>
      <c r="F25" s="286"/>
      <c r="G25" s="288"/>
    </row>
    <row r="26" spans="2:7" ht="36" customHeight="1">
      <c r="B26" s="144" t="s">
        <v>34</v>
      </c>
      <c r="C26" s="150">
        <v>3016</v>
      </c>
      <c r="D26" s="286"/>
      <c r="E26" s="286"/>
      <c r="F26" s="286"/>
      <c r="G26" s="288"/>
    </row>
    <row r="27" spans="2:7" ht="30" customHeight="1">
      <c r="B27" s="144" t="s">
        <v>35</v>
      </c>
      <c r="C27" s="150">
        <v>3017</v>
      </c>
      <c r="D27" s="286"/>
      <c r="E27" s="286"/>
      <c r="F27" s="286"/>
      <c r="G27" s="288"/>
    </row>
    <row r="28" spans="2:7" ht="33.75" customHeight="1">
      <c r="B28" s="144" t="s">
        <v>36</v>
      </c>
      <c r="C28" s="150">
        <v>3018</v>
      </c>
      <c r="D28" s="286"/>
      <c r="E28" s="286"/>
      <c r="F28" s="286"/>
      <c r="G28" s="288"/>
    </row>
    <row r="29" spans="2:7" ht="33.75" customHeight="1">
      <c r="B29" s="143" t="s">
        <v>208</v>
      </c>
      <c r="C29" s="150">
        <v>3019</v>
      </c>
      <c r="D29" s="286">
        <v>8500</v>
      </c>
      <c r="E29" s="286">
        <v>13000</v>
      </c>
      <c r="F29" s="286">
        <v>17000</v>
      </c>
      <c r="G29" s="288">
        <v>18000</v>
      </c>
    </row>
    <row r="30" spans="2:7" ht="30" customHeight="1">
      <c r="B30" s="144" t="s">
        <v>37</v>
      </c>
      <c r="C30" s="150">
        <v>3020</v>
      </c>
      <c r="D30" s="286"/>
      <c r="E30" s="286"/>
      <c r="F30" s="286"/>
      <c r="G30" s="288"/>
    </row>
    <row r="31" spans="2:7" ht="30" customHeight="1">
      <c r="B31" s="144" t="s">
        <v>209</v>
      </c>
      <c r="C31" s="150">
        <v>3021</v>
      </c>
      <c r="D31" s="286">
        <v>8500</v>
      </c>
      <c r="E31" s="286">
        <v>13000</v>
      </c>
      <c r="F31" s="286">
        <v>17000</v>
      </c>
      <c r="G31" s="288">
        <v>18000</v>
      </c>
    </row>
    <row r="32" spans="2:7" ht="33.75" customHeight="1">
      <c r="B32" s="144" t="s">
        <v>38</v>
      </c>
      <c r="C32" s="150">
        <v>3022</v>
      </c>
      <c r="D32" s="286"/>
      <c r="E32" s="286"/>
      <c r="F32" s="286"/>
      <c r="G32" s="288"/>
    </row>
    <row r="33" spans="2:7" ht="30" customHeight="1">
      <c r="B33" s="143" t="s">
        <v>210</v>
      </c>
      <c r="C33" s="150">
        <v>3023</v>
      </c>
      <c r="D33" s="286"/>
      <c r="E33" s="286"/>
      <c r="F33" s="286"/>
      <c r="G33" s="288"/>
    </row>
    <row r="34" spans="2:7" ht="30" customHeight="1">
      <c r="B34" s="143" t="s">
        <v>211</v>
      </c>
      <c r="C34" s="150">
        <v>3024</v>
      </c>
      <c r="D34" s="325">
        <v>8500</v>
      </c>
      <c r="E34" s="325">
        <v>13000</v>
      </c>
      <c r="F34" s="325">
        <v>17000</v>
      </c>
      <c r="G34" s="342">
        <v>18000</v>
      </c>
    </row>
    <row r="35" spans="2:7" ht="30" customHeight="1">
      <c r="B35" s="143" t="s">
        <v>39</v>
      </c>
      <c r="C35" s="150"/>
      <c r="D35" s="286"/>
      <c r="E35" s="286"/>
      <c r="F35" s="286"/>
      <c r="G35" s="288"/>
    </row>
    <row r="36" spans="2:7" ht="30" customHeight="1">
      <c r="B36" s="143" t="s">
        <v>212</v>
      </c>
      <c r="C36" s="150">
        <v>3025</v>
      </c>
      <c r="D36" s="286">
        <v>8500</v>
      </c>
      <c r="E36" s="286"/>
      <c r="F36" s="286">
        <v>9000</v>
      </c>
      <c r="G36" s="288">
        <v>7000</v>
      </c>
    </row>
    <row r="37" spans="2:7" ht="30" customHeight="1">
      <c r="B37" s="144" t="s">
        <v>40</v>
      </c>
      <c r="C37" s="150">
        <v>3026</v>
      </c>
      <c r="D37" s="324"/>
      <c r="E37" s="324"/>
      <c r="F37" s="324"/>
      <c r="G37" s="332"/>
    </row>
    <row r="38" spans="2:7" ht="30" customHeight="1">
      <c r="B38" s="144" t="s">
        <v>131</v>
      </c>
      <c r="C38" s="150">
        <v>3027</v>
      </c>
      <c r="D38" s="286"/>
      <c r="E38" s="286"/>
      <c r="F38" s="286"/>
      <c r="G38" s="288"/>
    </row>
    <row r="39" spans="2:7" ht="30" customHeight="1">
      <c r="B39" s="144" t="s">
        <v>132</v>
      </c>
      <c r="C39" s="150">
        <v>3028</v>
      </c>
      <c r="D39" s="286">
        <v>8500</v>
      </c>
      <c r="E39" s="286"/>
      <c r="F39" s="286">
        <v>9000</v>
      </c>
      <c r="G39" s="288">
        <v>7000</v>
      </c>
    </row>
    <row r="40" spans="2:7" ht="30" customHeight="1">
      <c r="B40" s="144" t="s">
        <v>133</v>
      </c>
      <c r="C40" s="150">
        <v>3029</v>
      </c>
      <c r="D40" s="286"/>
      <c r="E40" s="286"/>
      <c r="F40" s="286"/>
      <c r="G40" s="288"/>
    </row>
    <row r="41" spans="2:7" ht="33" customHeight="1">
      <c r="B41" s="144" t="s">
        <v>134</v>
      </c>
      <c r="C41" s="150">
        <v>3030</v>
      </c>
      <c r="D41" s="286"/>
      <c r="E41" s="286"/>
      <c r="F41" s="286"/>
      <c r="G41" s="288"/>
    </row>
    <row r="42" spans="2:7" ht="30" customHeight="1">
      <c r="B42" s="143" t="s">
        <v>213</v>
      </c>
      <c r="C42" s="150">
        <v>3031</v>
      </c>
      <c r="D42" s="286">
        <v>3500</v>
      </c>
      <c r="E42" s="286">
        <v>6300</v>
      </c>
      <c r="F42" s="286">
        <v>6300</v>
      </c>
      <c r="G42" s="288">
        <v>8000</v>
      </c>
    </row>
    <row r="43" spans="2:7" ht="30" customHeight="1">
      <c r="B43" s="144" t="s">
        <v>41</v>
      </c>
      <c r="C43" s="150">
        <v>3032</v>
      </c>
      <c r="D43" s="286"/>
      <c r="E43" s="286"/>
      <c r="F43" s="286"/>
      <c r="G43" s="288"/>
    </row>
    <row r="44" spans="2:7" ht="30" customHeight="1">
      <c r="B44" s="144" t="s">
        <v>214</v>
      </c>
      <c r="C44" s="150">
        <v>3033</v>
      </c>
      <c r="D44" s="286"/>
      <c r="E44" s="286"/>
      <c r="F44" s="286"/>
      <c r="G44" s="288"/>
    </row>
    <row r="45" spans="2:7" ht="30" customHeight="1">
      <c r="B45" s="144" t="s">
        <v>215</v>
      </c>
      <c r="C45" s="150">
        <v>3034</v>
      </c>
      <c r="D45" s="286">
        <v>3500</v>
      </c>
      <c r="E45" s="286">
        <v>6300</v>
      </c>
      <c r="F45" s="286">
        <v>6300</v>
      </c>
      <c r="G45" s="288">
        <v>8000</v>
      </c>
    </row>
    <row r="46" spans="2:7" ht="30" customHeight="1">
      <c r="B46" s="144" t="s">
        <v>216</v>
      </c>
      <c r="C46" s="150">
        <v>3035</v>
      </c>
      <c r="D46" s="286"/>
      <c r="E46" s="286"/>
      <c r="F46" s="286"/>
      <c r="G46" s="288"/>
    </row>
    <row r="47" spans="2:7" ht="30" customHeight="1">
      <c r="B47" s="144" t="s">
        <v>217</v>
      </c>
      <c r="C47" s="150">
        <v>3036</v>
      </c>
      <c r="D47" s="286"/>
      <c r="E47" s="286"/>
      <c r="F47" s="286"/>
      <c r="G47" s="288"/>
    </row>
    <row r="48" spans="2:7" ht="30" customHeight="1">
      <c r="B48" s="144" t="s">
        <v>218</v>
      </c>
      <c r="C48" s="150">
        <v>3037</v>
      </c>
      <c r="D48" s="286"/>
      <c r="E48" s="286"/>
      <c r="F48" s="286"/>
      <c r="G48" s="288"/>
    </row>
    <row r="49" spans="2:7" ht="30" customHeight="1">
      <c r="B49" s="143" t="s">
        <v>219</v>
      </c>
      <c r="C49" s="150">
        <v>3038</v>
      </c>
      <c r="D49" s="286">
        <v>5000</v>
      </c>
      <c r="E49" s="286"/>
      <c r="F49" s="286">
        <v>2700</v>
      </c>
      <c r="G49" s="288">
        <v>1000</v>
      </c>
    </row>
    <row r="50" spans="2:7" ht="30" customHeight="1">
      <c r="B50" s="143" t="s">
        <v>220</v>
      </c>
      <c r="C50" s="150">
        <v>3039</v>
      </c>
      <c r="D50" s="286"/>
      <c r="E50" s="286">
        <v>6300</v>
      </c>
      <c r="F50" s="286"/>
      <c r="G50" s="288"/>
    </row>
    <row r="51" spans="2:7" ht="30" customHeight="1">
      <c r="B51" s="143" t="s">
        <v>576</v>
      </c>
      <c r="C51" s="150">
        <v>3040</v>
      </c>
      <c r="D51" s="286">
        <v>83500</v>
      </c>
      <c r="E51" s="286">
        <v>173000</v>
      </c>
      <c r="F51" s="286">
        <v>263000</v>
      </c>
      <c r="G51" s="288">
        <v>352000</v>
      </c>
    </row>
    <row r="52" spans="2:7" ht="30" customHeight="1">
      <c r="B52" s="143" t="s">
        <v>577</v>
      </c>
      <c r="C52" s="150">
        <v>3041</v>
      </c>
      <c r="D52" s="286">
        <v>85500</v>
      </c>
      <c r="E52" s="286">
        <v>172300</v>
      </c>
      <c r="F52" s="286">
        <v>262000</v>
      </c>
      <c r="G52" s="288">
        <v>354000</v>
      </c>
    </row>
    <row r="53" spans="2:7" ht="30" customHeight="1">
      <c r="B53" s="143" t="s">
        <v>578</v>
      </c>
      <c r="C53" s="150">
        <v>3042</v>
      </c>
      <c r="D53" s="286"/>
      <c r="E53" s="286">
        <v>700</v>
      </c>
      <c r="F53" s="286">
        <v>1000</v>
      </c>
      <c r="G53" s="288"/>
    </row>
    <row r="54" spans="2:7" ht="30" customHeight="1">
      <c r="B54" s="143" t="s">
        <v>579</v>
      </c>
      <c r="C54" s="150">
        <v>3043</v>
      </c>
      <c r="D54" s="286">
        <v>2000</v>
      </c>
      <c r="E54" s="286"/>
      <c r="F54" s="286"/>
      <c r="G54" s="288">
        <v>2200</v>
      </c>
    </row>
    <row r="55" spans="2:7" ht="30" customHeight="1">
      <c r="B55" s="143" t="s">
        <v>221</v>
      </c>
      <c r="C55" s="150">
        <v>3044</v>
      </c>
      <c r="D55" s="286">
        <v>3703</v>
      </c>
      <c r="E55" s="286">
        <v>3703</v>
      </c>
      <c r="F55" s="286">
        <v>3703</v>
      </c>
      <c r="G55" s="288">
        <v>3703</v>
      </c>
    </row>
    <row r="56" spans="2:7" ht="30" customHeight="1">
      <c r="B56" s="143" t="s">
        <v>222</v>
      </c>
      <c r="C56" s="150">
        <v>3045</v>
      </c>
      <c r="D56" s="286"/>
      <c r="E56" s="286"/>
      <c r="F56" s="286"/>
      <c r="G56" s="288"/>
    </row>
    <row r="57" spans="2:7" ht="30" customHeight="1">
      <c r="B57" s="143" t="s">
        <v>135</v>
      </c>
      <c r="C57" s="150">
        <v>3046</v>
      </c>
      <c r="D57" s="286"/>
      <c r="E57" s="286"/>
      <c r="F57" s="286"/>
      <c r="G57" s="288"/>
    </row>
    <row r="58" spans="2:7" ht="30" customHeight="1" thickBot="1">
      <c r="B58" s="145" t="s">
        <v>580</v>
      </c>
      <c r="C58" s="151">
        <v>3047</v>
      </c>
      <c r="D58" s="289">
        <v>1703</v>
      </c>
      <c r="E58" s="289">
        <v>4403</v>
      </c>
      <c r="F58" s="289">
        <v>4703</v>
      </c>
      <c r="G58" s="290">
        <v>1503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300" verticalDpi="300" orientation="portrait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J23"/>
  <sheetViews>
    <sheetView showGridLines="0" view="pageBreakPreview" zoomScale="60" zoomScaleNormal="85" zoomScalePageLayoutView="0" workbookViewId="0" topLeftCell="A1">
      <selection activeCell="B16" sqref="B16:F16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35"/>
      <c r="C1" s="35"/>
      <c r="D1" s="35"/>
      <c r="E1" s="35"/>
      <c r="F1" s="35"/>
      <c r="G1" s="11" t="s">
        <v>717</v>
      </c>
    </row>
    <row r="2" spans="2:6" ht="15.75">
      <c r="B2" s="35"/>
      <c r="C2" s="35"/>
      <c r="D2" s="35"/>
      <c r="E2" s="35"/>
      <c r="F2" s="35"/>
    </row>
    <row r="5" spans="2:9" ht="22.5" customHeight="1">
      <c r="B5" s="863" t="s">
        <v>539</v>
      </c>
      <c r="C5" s="863"/>
      <c r="D5" s="863"/>
      <c r="E5" s="863"/>
      <c r="F5" s="863"/>
      <c r="G5" s="863"/>
      <c r="H5" s="36"/>
      <c r="I5" s="36"/>
    </row>
    <row r="6" spans="7:9" ht="15.75">
      <c r="G6" s="37"/>
      <c r="H6" s="37"/>
      <c r="I6" s="37"/>
    </row>
    <row r="7" ht="16.5" thickBot="1">
      <c r="G7" s="38" t="s">
        <v>60</v>
      </c>
    </row>
    <row r="8" spans="2:10" s="39" customFormat="1" ht="18" customHeight="1">
      <c r="B8" s="864" t="s">
        <v>915</v>
      </c>
      <c r="C8" s="865"/>
      <c r="D8" s="865"/>
      <c r="E8" s="865"/>
      <c r="F8" s="865"/>
      <c r="G8" s="866"/>
      <c r="J8" s="40"/>
    </row>
    <row r="9" spans="2:7" s="39" customFormat="1" ht="21.75" customHeight="1" thickBot="1">
      <c r="B9" s="867"/>
      <c r="C9" s="868"/>
      <c r="D9" s="868"/>
      <c r="E9" s="868"/>
      <c r="F9" s="868"/>
      <c r="G9" s="869"/>
    </row>
    <row r="10" spans="2:7" s="39" customFormat="1" ht="54.75" customHeight="1">
      <c r="B10" s="138" t="s">
        <v>540</v>
      </c>
      <c r="C10" s="112" t="s">
        <v>24</v>
      </c>
      <c r="D10" s="112" t="s">
        <v>541</v>
      </c>
      <c r="E10" s="112" t="s">
        <v>778</v>
      </c>
      <c r="F10" s="112" t="s">
        <v>542</v>
      </c>
      <c r="G10" s="139" t="s">
        <v>777</v>
      </c>
    </row>
    <row r="11" spans="2:7" s="39" customFormat="1" ht="17.25" customHeight="1" thickBot="1">
      <c r="B11" s="140"/>
      <c r="C11" s="113">
        <v>1</v>
      </c>
      <c r="D11" s="113">
        <v>2</v>
      </c>
      <c r="E11" s="113">
        <v>3</v>
      </c>
      <c r="F11" s="113" t="s">
        <v>543</v>
      </c>
      <c r="G11" s="141">
        <v>5</v>
      </c>
    </row>
    <row r="12" spans="2:7" s="39" customFormat="1" ht="33" customHeight="1">
      <c r="B12" s="50" t="s">
        <v>544</v>
      </c>
      <c r="C12" s="324"/>
      <c r="D12" s="324"/>
      <c r="E12" s="324"/>
      <c r="F12" s="384"/>
      <c r="G12" s="385"/>
    </row>
    <row r="13" spans="2:7" s="39" customFormat="1" ht="33" customHeight="1">
      <c r="B13" s="255" t="s">
        <v>545</v>
      </c>
      <c r="C13" s="286"/>
      <c r="D13" s="286"/>
      <c r="E13" s="286"/>
      <c r="F13" s="286"/>
      <c r="G13" s="371"/>
    </row>
    <row r="14" spans="2:7" s="39" customFormat="1" ht="33" customHeight="1" thickBot="1">
      <c r="B14" s="254" t="s">
        <v>21</v>
      </c>
      <c r="C14" s="289"/>
      <c r="D14" s="289"/>
      <c r="E14" s="289"/>
      <c r="F14" s="289"/>
      <c r="G14" s="338"/>
    </row>
    <row r="15" spans="2:7" s="39" customFormat="1" ht="42.75" customHeight="1" thickBot="1">
      <c r="B15" s="41"/>
      <c r="C15" s="42"/>
      <c r="D15" s="43"/>
      <c r="E15" s="44"/>
      <c r="F15" s="45" t="s">
        <v>60</v>
      </c>
      <c r="G15" s="45"/>
    </row>
    <row r="16" spans="2:8" s="39" customFormat="1" ht="33" customHeight="1">
      <c r="B16" s="870" t="s">
        <v>916</v>
      </c>
      <c r="C16" s="871"/>
      <c r="D16" s="871"/>
      <c r="E16" s="871"/>
      <c r="F16" s="808"/>
      <c r="G16" s="46"/>
      <c r="H16" s="47"/>
    </row>
    <row r="17" spans="2:7" s="39" customFormat="1" ht="19.5" thickBot="1">
      <c r="B17" s="142"/>
      <c r="C17" s="113" t="s">
        <v>546</v>
      </c>
      <c r="D17" s="113" t="s">
        <v>547</v>
      </c>
      <c r="E17" s="113" t="s">
        <v>548</v>
      </c>
      <c r="F17" s="114" t="s">
        <v>549</v>
      </c>
      <c r="G17" s="48"/>
    </row>
    <row r="18" spans="2:7" s="39" customFormat="1" ht="33" customHeight="1">
      <c r="B18" s="50" t="s">
        <v>544</v>
      </c>
      <c r="C18" s="384"/>
      <c r="D18" s="384"/>
      <c r="E18" s="384"/>
      <c r="F18" s="386"/>
      <c r="G18" s="25"/>
    </row>
    <row r="19" spans="2:8" ht="33" customHeight="1">
      <c r="B19" s="253" t="s">
        <v>545</v>
      </c>
      <c r="C19" s="286"/>
      <c r="D19" s="286"/>
      <c r="E19" s="325"/>
      <c r="F19" s="288"/>
      <c r="G19" s="25"/>
      <c r="H19" s="25"/>
    </row>
    <row r="20" spans="2:8" ht="33" customHeight="1" thickBot="1">
      <c r="B20" s="254" t="s">
        <v>21</v>
      </c>
      <c r="C20" s="289"/>
      <c r="D20" s="387"/>
      <c r="E20" s="388"/>
      <c r="F20" s="290"/>
      <c r="G20" s="25"/>
      <c r="H20" s="25"/>
    </row>
    <row r="21" ht="33" customHeight="1">
      <c r="G21" s="38"/>
    </row>
    <row r="22" spans="2:7" ht="18.75" customHeight="1">
      <c r="B22" s="862" t="s">
        <v>550</v>
      </c>
      <c r="C22" s="862"/>
      <c r="D22" s="862"/>
      <c r="E22" s="862"/>
      <c r="F22" s="862"/>
      <c r="G22" s="862"/>
    </row>
    <row r="23" ht="18.75" customHeight="1">
      <c r="B23" s="49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Biljana Petrović</cp:lastModifiedBy>
  <cp:lastPrinted>2021-10-19T06:05:45Z</cp:lastPrinted>
  <dcterms:created xsi:type="dcterms:W3CDTF">2013-03-07T07:52:21Z</dcterms:created>
  <dcterms:modified xsi:type="dcterms:W3CDTF">2021-10-19T06:12:04Z</dcterms:modified>
  <cp:category/>
  <cp:version/>
  <cp:contentType/>
  <cp:contentStatus/>
</cp:coreProperties>
</file>