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80" activeTab="10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а" sheetId="15" r:id="rId15"/>
    <sheet name="Прилог 9б" sheetId="16" r:id="rId16"/>
    <sheet name="Прилог 10" sheetId="17" r:id="rId17"/>
    <sheet name="Прилог 11" sheetId="18" r:id="rId18"/>
    <sheet name="Прилог 12" sheetId="19" r:id="rId19"/>
    <sheet name="Прилог 13" sheetId="20" r:id="rId20"/>
    <sheet name="Прилог 15" sheetId="21" r:id="rId21"/>
    <sheet name="Прилог 14" sheetId="22" r:id="rId22"/>
  </sheets>
  <definedNames>
    <definedName name="_xlfn.IFERROR" hidden="1">#NAME?</definedName>
    <definedName name="_xlnm.Print_Area" localSheetId="16">'Прилог 10'!$B$2:$L$43</definedName>
    <definedName name="_xlnm.Print_Area" localSheetId="17">'Прилог 11'!$B$2:$L$44</definedName>
    <definedName name="_xlnm.Print_Area" localSheetId="18">'Прилог 12'!$B$2:$Q$26</definedName>
    <definedName name="_xlnm.Print_Area" localSheetId="19">'Прилог 13'!$B$3:$J$111</definedName>
    <definedName name="_xlnm.Print_Area" localSheetId="21">'Прилог 14'!$B$3:$O$81</definedName>
    <definedName name="_xlnm.Print_Area" localSheetId="20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4">'Прилог 2 наставак'!$A$1:$F$46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<sst xmlns="http://schemas.openxmlformats.org/spreadsheetml/2006/main" count="1921" uniqueCount="977">
  <si>
    <t>Прилог 1.</t>
  </si>
  <si>
    <t>БИЛАНС СТАЊА  на дан 31.12.2020. године</t>
  </si>
  <si>
    <t>у 000 динара</t>
  </si>
  <si>
    <t>Група рачуна, рачун</t>
  </si>
  <si>
    <t>П О З И Ц И Ј А</t>
  </si>
  <si>
    <t>АОП</t>
  </si>
  <si>
    <t>План на дан 31.12.2020.</t>
  </si>
  <si>
    <t>Реализација (процена) на дан 31.12.2020.</t>
  </si>
  <si>
    <t>АКТИВА</t>
  </si>
  <si>
    <t>А. УПИСАНИ А НЕУПЛАЋЕНИ КАПИТАЛ</t>
  </si>
  <si>
    <t>0001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</si>
  <si>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</si>
  <si>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0002</t>
  </si>
  <si>
    <t>I. НЕМАТЕРИЈАЛНА ИМОВИНА (0004+0005+0006+0007+0008+0009)</t>
  </si>
  <si>
    <t>0003</t>
  </si>
  <si>
    <t>010 и део 019</t>
  </si>
  <si>
    <t>1. Улагања у развој</t>
  </si>
  <si>
    <t>0004</t>
  </si>
  <si>
    <t>011, 012 и део 019</t>
  </si>
  <si>
    <t>2. Концесије, патенти, лиценце, робне и услужне марке, софтвер и остала права</t>
  </si>
  <si>
    <t>0005</t>
  </si>
  <si>
    <t>013 и део 019</t>
  </si>
  <si>
    <t>3. Гудвил</t>
  </si>
  <si>
    <t>0006</t>
  </si>
  <si>
    <t>014 и део 019</t>
  </si>
  <si>
    <t>4. Остала нематеријална имовина</t>
  </si>
  <si>
    <t>0007</t>
  </si>
  <si>
    <t>015 и део 019</t>
  </si>
  <si>
    <t>5. Нематеријална имовина у припреми</t>
  </si>
  <si>
    <t>0008</t>
  </si>
  <si>
    <t>016 и део 019</t>
  </si>
  <si>
    <t>6. Аванси за нематеријалну имовину</t>
  </si>
  <si>
    <t>0009</t>
  </si>
  <si>
    <t>II. НЕКРЕТНИНЕ, ПОСТРОJEЊА И ОПРЕМА (0011 + 0012 + 0013 + 0014 + 0015 + 0016 + 0017 + 0018)</t>
  </si>
  <si>
    <t>0010</t>
  </si>
  <si>
    <t>020, 021 и део 029</t>
  </si>
  <si>
    <t>1. Земљиште</t>
  </si>
  <si>
    <t>0011</t>
  </si>
  <si>
    <t>022 и део 029</t>
  </si>
  <si>
    <t>2. Грађевински објекти</t>
  </si>
  <si>
    <t>0012</t>
  </si>
  <si>
    <t>023 и део 029</t>
  </si>
  <si>
    <t>3. Постројења и опрема</t>
  </si>
  <si>
    <t>0013</t>
  </si>
  <si>
    <t>024 и део 029</t>
  </si>
  <si>
    <t>4. Инвестиционе некретнине</t>
  </si>
  <si>
    <t>0014</t>
  </si>
  <si>
    <t>025 и део 029</t>
  </si>
  <si>
    <t>5. Остале некретнине, постројења и опрема</t>
  </si>
  <si>
    <t>0015</t>
  </si>
  <si>
    <t>026 и део 029</t>
  </si>
  <si>
    <t>6. Некретнине, постројења и опрема у припреми</t>
  </si>
  <si>
    <t>0016</t>
  </si>
  <si>
    <t>027 и део 029</t>
  </si>
  <si>
    <t>7. Улагања на туђим некретнинама, постројењима и опреми</t>
  </si>
  <si>
    <t>0017</t>
  </si>
  <si>
    <t>028 и део 029</t>
  </si>
  <si>
    <t>8. Аванси за некретнине, постројења и опрему</t>
  </si>
  <si>
    <t>0018</t>
  </si>
  <si>
    <t>III. БИОЛОШКА СРЕДСТВА (0020 + 0021 + 0022 + 0023)</t>
  </si>
  <si>
    <t>0019</t>
  </si>
  <si>
    <t>030, 031 и део 039</t>
  </si>
  <si>
    <t>1. Шуме и вишегодишњи засади</t>
  </si>
  <si>
    <t>0020</t>
  </si>
  <si>
    <t>032 и део 039</t>
  </si>
  <si>
    <t>2. Основно стадо</t>
  </si>
  <si>
    <t>0021</t>
  </si>
  <si>
    <t>037 и део 039</t>
  </si>
  <si>
    <t>3. Биолошка средства у припреми</t>
  </si>
  <si>
    <t>0022</t>
  </si>
  <si>
    <t>038 и део 039</t>
  </si>
  <si>
    <t>4. Аванси за биолошка средства</t>
  </si>
  <si>
    <t>0023</t>
  </si>
  <si>
    <t>04. осим 047</t>
  </si>
  <si>
    <t>IV. ДУГОРОЧНИ ФИНАНСИЈСКИ ПЛАСМАНИ 0025 + 0026 + 0027 + 0028 + 0029 + 0030 + 0031 + 0032 + 0033)</t>
  </si>
  <si>
    <t>0024</t>
  </si>
  <si>
    <t>040 и део 049</t>
  </si>
  <si>
    <t>1. Учешћа у капиталу зависних правних лица</t>
  </si>
  <si>
    <t>0025</t>
  </si>
  <si>
    <t>041 и део 049</t>
  </si>
  <si>
    <t>2. Учешћа у капиталу придружених правних лица и заједничким подухватима</t>
  </si>
  <si>
    <t>0026</t>
  </si>
  <si>
    <t>042 и део 049</t>
  </si>
  <si>
    <t>3. Учешћа у капиталу осталих правних лица и друге хартије од вредности расположиве за продају</t>
  </si>
  <si>
    <t>0027</t>
  </si>
  <si>
    <t>део 043, део 044 и део 049</t>
  </si>
  <si>
    <t>4. Дугорочни пласмани матичним и зависним правним лицима</t>
  </si>
  <si>
    <t>0028</t>
  </si>
  <si>
    <t>5. Дугорочни пласмани осталим повезаним правним лицима</t>
  </si>
  <si>
    <t>0029</t>
  </si>
  <si>
    <t>део 045 и део 049</t>
  </si>
  <si>
    <t>6. Дугорочни пласмани у земљи</t>
  </si>
  <si>
    <t>0030</t>
  </si>
  <si>
    <t>7. Дугорочни пласмани у иностранству</t>
  </si>
  <si>
    <t>0031</t>
  </si>
  <si>
    <t>046 и део 049</t>
  </si>
  <si>
    <t>8. Хартије од вредности које се држе до доспећа</t>
  </si>
  <si>
    <t>0032</t>
  </si>
  <si>
    <t>048 и део 049</t>
  </si>
  <si>
    <t>9. Остали дугорочни финансијски пласмани</t>
  </si>
  <si>
    <t>0033</t>
  </si>
  <si>
    <t>V. ДУГОРОЧНА ПОТРАЖИВАЊА (0035 + 0036 + 0037 + 0038 + 0039 + 0040 + 0041)</t>
  </si>
  <si>
    <t>0034</t>
  </si>
  <si>
    <t>050 и део 059</t>
  </si>
  <si>
    <t>1. Потраживања од матичног и зависних правних лица</t>
  </si>
  <si>
    <t>0035</t>
  </si>
  <si>
    <t>051 и део 059</t>
  </si>
  <si>
    <t>2. Потраживања од осталих повезаних лица</t>
  </si>
  <si>
    <t>0036</t>
  </si>
  <si>
    <t>052 и део 059</t>
  </si>
  <si>
    <t>3. Потраживања по основу продаје на робни кредит</t>
  </si>
  <si>
    <t>0037</t>
  </si>
  <si>
    <t>053 и део 059</t>
  </si>
  <si>
    <t>4. Потраживања за продају по уговорима о финансијском лизингу</t>
  </si>
  <si>
    <t>0038</t>
  </si>
  <si>
    <t>054 и део 059</t>
  </si>
  <si>
    <t>5. Потраживања по основу јемства</t>
  </si>
  <si>
    <t>0039</t>
  </si>
  <si>
    <t>055 и део 059</t>
  </si>
  <si>
    <t>6. Спорна и сумњива потраживања</t>
  </si>
  <si>
    <t>0040</t>
  </si>
  <si>
    <t>056 и део 059</t>
  </si>
  <si>
    <t>7. Остала дугорочна потраживања</t>
  </si>
  <si>
    <t>0041</t>
  </si>
  <si>
    <t>В. ОДЛОЖЕНА ПОРЕСКА СРЕДСТВА</t>
  </si>
  <si>
    <t>0042</t>
  </si>
  <si>
    <t>Г. ОБРТНА ИМОВИНА (0044 + 0051 + 0059 + 0060 + 0061 + 0062 + 0068 + 0069 + 0070)</t>
  </si>
  <si>
    <t>0043</t>
  </si>
  <si>
    <t>Класа 1</t>
  </si>
  <si>
    <t>I. ЗАЛИХЕ (0045 + 0046 + 0047 + 0048 + 0049 + 0050)</t>
  </si>
  <si>
    <t>0044</t>
  </si>
  <si>
    <t>1. Материјал, резервни делови, алат и ситан инвентар</t>
  </si>
  <si>
    <t>0045</t>
  </si>
  <si>
    <t>2. Недовршена производња и недовршене услуге</t>
  </si>
  <si>
    <t>0046</t>
  </si>
  <si>
    <t>3. Готови производи</t>
  </si>
  <si>
    <t>0047</t>
  </si>
  <si>
    <t>4. Роба</t>
  </si>
  <si>
    <t>0048</t>
  </si>
  <si>
    <t>5. Стална средства намењена продаји</t>
  </si>
  <si>
    <t>0049</t>
  </si>
  <si>
    <t>6. Плаћени аванси за залихе и услуге</t>
  </si>
  <si>
    <t>0050</t>
  </si>
  <si>
    <t>II. ПОТРАЖИВАЊА ПО ОСНОВУ ПРОДАЈЕ (0052 + 0053 + 0054 + 0055 + 0056 + 0057 + 0058)</t>
  </si>
  <si>
    <t>0051</t>
  </si>
  <si>
    <t>200 и део 209</t>
  </si>
  <si>
    <t>1. Купци у земљи – матична и зависна правна лица</t>
  </si>
  <si>
    <t>0052</t>
  </si>
  <si>
    <t>201 и део 209</t>
  </si>
  <si>
    <t>2. Купци у иностранству – матична и зависна правна лица</t>
  </si>
  <si>
    <t>0053</t>
  </si>
  <si>
    <t>202 и део 209</t>
  </si>
  <si>
    <t>3. Купци у земљи – остала повезана правна лица</t>
  </si>
  <si>
    <t>0054</t>
  </si>
  <si>
    <t>203 и део 209</t>
  </si>
  <si>
    <t>4. Купци у иностранству – остала повезана правна лица</t>
  </si>
  <si>
    <t>0055</t>
  </si>
  <si>
    <t>204 и део 209</t>
  </si>
  <si>
    <t>5. Купци у земљи</t>
  </si>
  <si>
    <t>0056</t>
  </si>
  <si>
    <t>205 и део 209</t>
  </si>
  <si>
    <t>6. Купци у иностранству</t>
  </si>
  <si>
    <t>0057</t>
  </si>
  <si>
    <t>206 и део 209</t>
  </si>
  <si>
    <t>7. Остала потраживања по основу продаје</t>
  </si>
  <si>
    <t>0058</t>
  </si>
  <si>
    <t>III. ПОТРАЖИВАЊА ИЗ СПЕЦИФИЧНИХ ПОСЛОВА</t>
  </si>
  <si>
    <t>0059</t>
  </si>
  <si>
    <t>IV. ДРУГА ПОТРАЖИВАЊА</t>
  </si>
  <si>
    <t>0060</t>
  </si>
  <si>
    <t>V. ФИНАНСИЈСКА СРЕДСТВА КОЈА СЕ ВРЕДНУЈУ ПО ФЕР ВРЕДНОСТИ КРОЗ БИЛАНС УСПЕХА</t>
  </si>
  <si>
    <t>0061</t>
  </si>
  <si>
    <t>23 осим 236 и 237</t>
  </si>
  <si>
    <t>VI. КРАТКОРОЧНИ ФИНАНСИЈСКИ ПЛАСМАНИ (0063 + 0064 + 0065 + 0066 + 0067)</t>
  </si>
  <si>
    <t>0062</t>
  </si>
  <si>
    <t>230 и део 239</t>
  </si>
  <si>
    <t>1. Краткорочни кредити и пласмани – матична и зависна правна лица</t>
  </si>
  <si>
    <t>0063</t>
  </si>
  <si>
    <t>231 и део 239</t>
  </si>
  <si>
    <t>2. Краткорочни кредити и пласмани – остала повезана правна лица</t>
  </si>
  <si>
    <t>0064</t>
  </si>
  <si>
    <t>232 и део 239</t>
  </si>
  <si>
    <t>3. Краткорочни кредити и зајмови у земљи</t>
  </si>
  <si>
    <t>0065</t>
  </si>
  <si>
    <t>233 и део 239</t>
  </si>
  <si>
    <t>4. Краткорочни кредити и зајмови у иностранству</t>
  </si>
  <si>
    <t>0066</t>
  </si>
  <si>
    <t>234, 235, 238 и део 239</t>
  </si>
  <si>
    <t>5. Остали краткорочни финансијски пласмани</t>
  </si>
  <si>
    <t>0067</t>
  </si>
  <si>
    <t>VII. ГОТОВИНСКИ ЕКВИВАЛЕНТИ И ГОТОВИНА</t>
  </si>
  <si>
    <t>0068</t>
  </si>
  <si>
    <t>VIII. ПОРЕЗ НА ДОДАТУ ВРЕДНОСТ</t>
  </si>
  <si>
    <t>0069</t>
  </si>
  <si>
    <t>28 осим 288</t>
  </si>
  <si>
    <t>IX. АКТИВНА ВРЕМЕНСКА РАЗГРАНИЧЕЊА</t>
  </si>
  <si>
    <t>0070</t>
  </si>
  <si>
    <t>Д. УКУПНА АКТИВА = ПОСЛОВНА ИМОВИНА (0001 + 0002 + 0042 + 0043)</t>
  </si>
  <si>
    <t>0071</t>
  </si>
  <si>
    <t>Ђ. ВАНБИЛАНСНА АКТИВА</t>
  </si>
  <si>
    <t>0072</t>
  </si>
  <si>
    <t>ПАСИВА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</si>
  <si>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</si>
  <si>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</si>
  <si>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</si>
  <si>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</si>
  <si>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</si>
  <si>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</si>
  <si>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</si>
  <si>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</si>
  <si>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</si>
  <si>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</si>
  <si>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</si>
  <si>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</si>
  <si>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</si>
  <si>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</si>
  <si>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</si>
  <si>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</si>
  <si>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</si>
  <si>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</si>
  <si>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</si>
  <si>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</si>
  <si>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</si>
  <si>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</si>
  <si>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</si>
  <si>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</si>
  <si>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</si>
  <si>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</si>
  <si>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</si>
  <si>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</si>
  <si>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</si>
  <si>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</si>
  <si>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</si>
  <si>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</si>
  <si>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</si>
  <si>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</si>
  <si>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</si>
  <si>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</si>
  <si>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</si>
  <si>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</si>
  <si>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</si>
  <si>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</si>
  <si>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</si>
  <si>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</si>
  <si>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</si>
  <si>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</si>
  <si>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</si>
  <si>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</si>
  <si>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</si>
  <si>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</si>
  <si>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</si>
  <si>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</si>
  <si>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</si>
  <si>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</si>
  <si>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</si>
  <si>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</si>
  <si>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</si>
  <si>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</si>
  <si>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</si>
  <si>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</si>
  <si>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</si>
  <si>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</si>
  <si>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</si>
  <si>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</si>
  <si>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</si>
  <si>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</si>
  <si>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</si>
  <si>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</si>
  <si>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</si>
  <si>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</si>
  <si>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</si>
  <si>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</si>
  <si>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</si>
  <si>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</si>
  <si>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</si>
  <si>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</si>
  <si>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</si>
  <si>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</si>
  <si>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</si>
  <si>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</si>
  <si>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</si>
  <si>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</si>
  <si>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</si>
  <si>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</si>
  <si>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</si>
  <si>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</si>
  <si>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</si>
  <si>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</si>
  <si>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</si>
  <si>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</si>
  <si>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</si>
  <si>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</si>
  <si>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</si>
  <si>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</si>
  <si>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</si>
  <si>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</si>
  <si>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</si>
  <si>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</si>
  <si>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</si>
  <si>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</si>
  <si>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</si>
  <si>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</si>
  <si>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</si>
  <si>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</si>
  <si>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</si>
  <si>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</si>
  <si>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</si>
  <si>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</si>
  <si>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</si>
  <si>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</si>
  <si>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</si>
  <si>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</si>
  <si>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</si>
  <si>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</si>
  <si>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</si>
  <si>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</si>
  <si>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</si>
  <si>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</si>
  <si>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</si>
  <si>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</si>
  <si>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</si>
  <si>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</si>
  <si>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</si>
  <si>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</si>
  <si>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</si>
  <si>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</si>
  <si>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</si>
  <si>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</si>
  <si>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</si>
  <si>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</si>
  <si>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</si>
  <si>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</si>
  <si>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</si>
  <si>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</si>
  <si>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</si>
  <si>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</si>
  <si>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</si>
  <si>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</si>
  <si>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Прилог 1a</t>
  </si>
  <si>
    <t>БИЛАНС УСПЕХА за период 01.01 - 31.12.2020. године</t>
  </si>
  <si>
    <t>AOП</t>
  </si>
  <si>
    <t>План
01.01-31.12.2020.</t>
  </si>
  <si>
    <t>Реализација (процена)
01.01-31.12.2020.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</si>
  <si>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</si>
  <si>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</si>
  <si>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</si>
  <si>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</si>
  <si>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</si>
  <si>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</si>
  <si>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</si>
  <si>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</si>
  <si>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</si>
  <si>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</si>
  <si>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</si>
  <si>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</si>
  <si>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</si>
  <si>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</si>
  <si>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</si>
  <si>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</si>
  <si>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</si>
  <si>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</si>
  <si>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</si>
  <si>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</si>
  <si>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</si>
  <si>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</si>
  <si>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</si>
  <si>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</si>
  <si>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</si>
  <si>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</si>
  <si>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</si>
  <si>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</si>
  <si>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</si>
  <si>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</si>
  <si>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</si>
  <si>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</si>
  <si>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</si>
  <si>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</si>
  <si>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</si>
  <si>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</si>
  <si>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</si>
  <si>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</si>
  <si>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</si>
  <si>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</si>
  <si>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</si>
  <si>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</si>
  <si>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</si>
  <si>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</si>
  <si>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</si>
  <si>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</si>
  <si>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</si>
  <si>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</si>
  <si>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</si>
  <si>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I.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</si>
  <si>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</si>
  <si>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</si>
  <si>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</si>
  <si>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</si>
  <si>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</si>
  <si>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</si>
  <si>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</si>
  <si>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</si>
  <si>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</si>
  <si>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</si>
  <si>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</si>
  <si>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</si>
  <si>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</si>
  <si>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</si>
  <si>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</si>
  <si>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</si>
  <si>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</si>
  <si>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</si>
  <si>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</si>
  <si>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</si>
  <si>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</si>
  <si>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</si>
  <si>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</si>
  <si>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</si>
  <si>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</si>
  <si>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</si>
  <si>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</si>
  <si>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</si>
  <si>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</si>
  <si>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</si>
  <si>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</si>
  <si>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</si>
  <si>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+ 1062 - 1063)</t>
  </si>
  <si>
    <t>Т. НЕТО ГУБИТАК (1059 – 1058 + 1060 + 1061 – 1062 + 1063)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</si>
  <si>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</si>
  <si>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</si>
  <si>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</si>
  <si>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</si>
  <si>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</si>
  <si>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</si>
  <si>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</si>
  <si>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Прилог 1б</t>
  </si>
  <si>
    <t>ИЗВЕШТАЈ О ТОКОВИМА ГОТОВИНЕ</t>
  </si>
  <si>
    <t>у периоду од 01.01. до 31.12.2020. године</t>
  </si>
  <si>
    <t>у 000  динара</t>
  </si>
  <si>
    <t>ПОЗИЦИЈА</t>
  </si>
  <si>
    <t>Износ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</si>
  <si>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</si>
  <si>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</si>
  <si>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</si>
  <si>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</si>
  <si>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</si>
  <si>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</si>
  <si>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</si>
  <si>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</si>
  <si>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</si>
  <si>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</si>
  <si>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</si>
  <si>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</si>
  <si>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</si>
  <si>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</si>
  <si>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</si>
  <si>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</si>
  <si>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</si>
  <si>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</si>
  <si>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</si>
  <si>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</si>
  <si>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</si>
  <si>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</si>
  <si>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</si>
  <si>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</si>
  <si>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</si>
  <si>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</si>
  <si>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</si>
  <si>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</si>
  <si>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</si>
  <si>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</si>
  <si>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</si>
  <si>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</si>
  <si>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</si>
  <si>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</si>
  <si>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</si>
  <si>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</si>
  <si>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</si>
  <si>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</si>
  <si>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</si>
  <si>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</si>
  <si>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</si>
  <si>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</si>
  <si>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</si>
  <si>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</si>
  <si>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</si>
  <si>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</si>
  <si>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</si>
  <si>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</si>
  <si>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t>И. НЕГАТИВНЕ КУРСНЕ РАЗЛИКЕ ПО ОСНОВУ ПРЕРАЧУНА ГОТОВИНЕ</t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</si>
  <si>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</si>
  <si>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Прилог 2 </t>
  </si>
  <si>
    <t>Приказ планираних и реализованих индикатора пословања</t>
  </si>
  <si>
    <t>2018. година</t>
  </si>
  <si>
    <t>2019. година</t>
  </si>
  <si>
    <t>2020. година</t>
  </si>
  <si>
    <t>2021. година</t>
  </si>
  <si>
    <t>Укупни капитал</t>
  </si>
  <si>
    <t>План</t>
  </si>
  <si>
    <t>Реализација</t>
  </si>
  <si>
    <t>-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</si>
  <si>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</si>
  <si>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</si>
  <si>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</si>
  <si>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Пословни приходи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</si>
  <si>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</si>
  <si>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</si>
  <si>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</si>
  <si>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</si>
  <si>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</si>
  <si>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Инвестиције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</si>
  <si>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</si>
  <si>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Просечна  нето зарада = збир свих исплаћених нето зарада у години / 12 / број запослених</t>
  </si>
  <si>
    <t>2018. година реализација</t>
  </si>
  <si>
    <t>2019. година реализација</t>
  </si>
  <si>
    <t>2020. година реализација (процена)</t>
  </si>
  <si>
    <t>План 2021. година</t>
  </si>
  <si>
    <t>EBITDA</t>
  </si>
  <si>
    <t>ROA</t>
  </si>
  <si>
    <t>ROE</t>
  </si>
  <si>
    <t>Оперативни новчани ток</t>
  </si>
  <si>
    <t>Дуг / капитал</t>
  </si>
  <si>
    <t>Ликвидност</t>
  </si>
  <si>
    <t>% зарада у пословним приходима</t>
  </si>
  <si>
    <t>Стање на дан 31.12.2018.</t>
  </si>
  <si>
    <t>Стање на дан 31.12.2019.</t>
  </si>
  <si>
    <t>Стање на дан 31.12.2020.</t>
  </si>
  <si>
    <t>План на дан 31.12.2021.</t>
  </si>
  <si>
    <t>Кредитно задужење без гаранције државе</t>
  </si>
  <si>
    <t>Кредитно задужење са гаранцијом државе</t>
  </si>
  <si>
    <t>Укупно кредитно задужење</t>
  </si>
  <si>
    <t xml:space="preserve"> 2019. година</t>
  </si>
  <si>
    <t>Субвенције</t>
  </si>
  <si>
    <t>Пренето</t>
  </si>
  <si>
    <t>Реализовано</t>
  </si>
  <si>
    <t>Остали приходи из буџета</t>
  </si>
  <si>
    <t>Укупно приходи из буџета</t>
  </si>
  <si>
    <t>НАПОМЕНА: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</si>
  <si>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</si>
  <si>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,</t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</si>
  <si>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</si>
  <si>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</si>
  <si>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</si>
  <si>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</si>
  <si>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</si>
  <si>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Прилог 3.</t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</si>
  <si>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</si>
  <si>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</si>
  <si>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</si>
  <si>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</si>
  <si>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</si>
  <si>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 xml:space="preserve">  </t>
  </si>
  <si>
    <t>Прилог 3а</t>
  </si>
  <si>
    <t>БИЛАНС УСПЕХА за период 01.01 - 31.12.2021. године</t>
  </si>
  <si>
    <t>П О З И Ц И  Ј А</t>
  </si>
  <si>
    <t>И  З  Н  О  С</t>
  </si>
  <si>
    <t>План
01.01-31.03.2021.</t>
  </si>
  <si>
    <t>План
01.01-30.06.2021.</t>
  </si>
  <si>
    <t>План
01.01-30.09.2021.</t>
  </si>
  <si>
    <t>План 
01.01-31.12.2021.</t>
  </si>
  <si>
    <t>Прилог 3б</t>
  </si>
  <si>
    <t>у периоду од 01.01. до 31.12.2021. године</t>
  </si>
  <si>
    <t>План 
01.01-31.03.2021.</t>
  </si>
  <si>
    <t>План 
01.01-30.09.2021.</t>
  </si>
  <si>
    <t>Прилог 4.</t>
  </si>
  <si>
    <t>СУБВЕНЦИЈЕ И ОСТАЛИ ПРИХОДИ ИЗ БУЏЕТА</t>
  </si>
  <si>
    <t>у динарима</t>
  </si>
  <si>
    <t xml:space="preserve"> 01.01-31.12.2020. године</t>
  </si>
  <si>
    <t>Приход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</si>
  <si>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</si>
  <si>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</si>
  <si>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</si>
  <si>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</si>
  <si>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Износ неутрошених средстава из ранијих година   (у односу на претходну)</t>
  </si>
  <si>
    <t>4 (2-3)</t>
  </si>
  <si>
    <t>Остали приходи из буџета*</t>
  </si>
  <si>
    <t>УКУПНО</t>
  </si>
  <si>
    <t>План за период 01.01-31.12.2021. године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</si>
  <si>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</si>
  <si>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</si>
  <si>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</si>
  <si>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</si>
  <si>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</si>
  <si>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Прилог 5.</t>
  </si>
  <si>
    <t xml:space="preserve">ТРОШКОВИ ЗАПОСЛЕНИХ </t>
  </si>
  <si>
    <t>Р.бр.</t>
  </si>
  <si>
    <t>Трошкови запослених</t>
  </si>
  <si>
    <t xml:space="preserve">План 
01.01-31.12.2020. </t>
  </si>
  <si>
    <t xml:space="preserve">Реализација (процена) 
01.01-31.12.2020. 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</si>
  <si>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</si>
  <si>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</si>
  <si>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</si>
  <si>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</si>
  <si>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</si>
  <si>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</si>
  <si>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</si>
  <si>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</si>
  <si>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</si>
  <si>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</si>
  <si>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</si>
  <si>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</si>
  <si>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</si>
  <si>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</si>
  <si>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</si>
  <si>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</si>
  <si>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</si>
  <si>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</si>
  <si>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</si>
  <si>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</si>
  <si>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</si>
  <si>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</si>
  <si>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</si>
  <si>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</si>
  <si>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</si>
  <si>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</t>
  </si>
  <si>
    <t>12</t>
  </si>
  <si>
    <t>Број прималаца накнаде по основу осталих уговора*</t>
  </si>
  <si>
    <t>13</t>
  </si>
  <si>
    <t>Накнаде члановима скупштине</t>
  </si>
  <si>
    <t>14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</si>
  <si>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</si>
  <si>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</si>
  <si>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</si>
  <si>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</si>
  <si>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</si>
  <si>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</si>
  <si>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</si>
  <si>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</si>
  <si>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</si>
  <si>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</si>
  <si>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</si>
  <si>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</si>
  <si>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</si>
  <si>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</si>
  <si>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</si>
  <si>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</si>
  <si>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</si>
  <si>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</si>
  <si>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 отпремнине</t>
  </si>
  <si>
    <t>24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</si>
  <si>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</si>
  <si>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</si>
  <si>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</si>
  <si>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</si>
  <si>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</si>
  <si>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</si>
  <si>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</si>
  <si>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</si>
  <si>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</si>
  <si>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</si>
  <si>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</si>
  <si>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број запослених/прималаца/чланова последњег дана извештајног периода </t>
  </si>
  <si>
    <t xml:space="preserve">** позиције од 5 до 28 које се исказују у новчаним јединицама приказати у бруто износу </t>
  </si>
  <si>
    <t>Прилог 6.</t>
  </si>
  <si>
    <t>Број запослених по секторима / организационим јединицама на дан 31.12.2020. године</t>
  </si>
  <si>
    <t>Редни број</t>
  </si>
  <si>
    <t>Сектор / Организациона јединица</t>
  </si>
  <si>
    <t>Број систематизованих радних места</t>
  </si>
  <si>
    <t>Број извршилаца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</si>
  <si>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</si>
  <si>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</si>
  <si>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</si>
  <si>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Директор</t>
  </si>
  <si>
    <t>Извршни директор</t>
  </si>
  <si>
    <t>Ком.фин.служба</t>
  </si>
  <si>
    <t>РЈ Градско зеленило</t>
  </si>
  <si>
    <t xml:space="preserve"> РЈ Пијаце и гробља</t>
  </si>
  <si>
    <t>РЈ Пословни сервис</t>
  </si>
  <si>
    <t>РЈ Чистоћа и хигијена</t>
  </si>
  <si>
    <t xml:space="preserve"> Општа правна и кад.служба</t>
  </si>
  <si>
    <t>…</t>
  </si>
  <si>
    <t>УКУПНО:</t>
  </si>
  <si>
    <t>Прилог 7.</t>
  </si>
  <si>
    <t xml:space="preserve">Квалификациона структура </t>
  </si>
  <si>
    <t>Старосна структура</t>
  </si>
  <si>
    <t>Опис</t>
  </si>
  <si>
    <t>Запослени</t>
  </si>
  <si>
    <t>Надзорни одбор/Скупштина</t>
  </si>
  <si>
    <t>Број запослених 31.12.2020.</t>
  </si>
  <si>
    <t>Број запослених 31.12.2021.</t>
  </si>
  <si>
    <t>Број на дан 31.12.2020.</t>
  </si>
  <si>
    <t>Број на дан 31.12.2021.</t>
  </si>
  <si>
    <t>ВСС</t>
  </si>
  <si>
    <t xml:space="preserve">До 30 година </t>
  </si>
  <si>
    <t>ВС</t>
  </si>
  <si>
    <t xml:space="preserve">30 до 40  </t>
  </si>
  <si>
    <t>ВКВ</t>
  </si>
  <si>
    <t xml:space="preserve">40 до 50 </t>
  </si>
  <si>
    <t>ССС</t>
  </si>
  <si>
    <t xml:space="preserve">50 до 60 </t>
  </si>
  <si>
    <t>КВ</t>
  </si>
  <si>
    <t xml:space="preserve">Преко 60 </t>
  </si>
  <si>
    <t>ПК</t>
  </si>
  <si>
    <t>НК</t>
  </si>
  <si>
    <t>Просечна старост</t>
  </si>
  <si>
    <t>Структура по полу</t>
  </si>
  <si>
    <t>Структура по времену у радном односу</t>
  </si>
  <si>
    <t>Број на дан 31.12.2019.</t>
  </si>
  <si>
    <t>Мушки</t>
  </si>
  <si>
    <t>До 5 година</t>
  </si>
  <si>
    <t>Женски</t>
  </si>
  <si>
    <t>5 до 10</t>
  </si>
  <si>
    <t>10 до 15</t>
  </si>
  <si>
    <t>15 до 20</t>
  </si>
  <si>
    <t>20 до 25</t>
  </si>
  <si>
    <t>25 до 30</t>
  </si>
  <si>
    <t>30 до 35</t>
  </si>
  <si>
    <t>Преко 35</t>
  </si>
  <si>
    <t>Прилог 8</t>
  </si>
  <si>
    <t>ДИНАМИКА ЗАПОШЉАВАЊА</t>
  </si>
  <si>
    <t>Р. бр.</t>
  </si>
  <si>
    <t>Основ одлива/пријема кадрова</t>
  </si>
  <si>
    <t>Број запослених</t>
  </si>
  <si>
    <t>Стање на дан 31.12.2020. године</t>
  </si>
  <si>
    <t>Стање на дан 30.06.2021. године</t>
  </si>
  <si>
    <t>Одлив кадрова у периоду 
01.01.-31.03.2021.</t>
  </si>
  <si>
    <t>Одлив кадрова у периоду 
01.07.-30.09.2021.</t>
  </si>
  <si>
    <t>1</t>
  </si>
  <si>
    <t>пензија</t>
  </si>
  <si>
    <t>навести основ</t>
  </si>
  <si>
    <t>2</t>
  </si>
  <si>
    <t>3</t>
  </si>
  <si>
    <t>4</t>
  </si>
  <si>
    <t>Пријем кадрова у периоду 
01.01.-31.03.2021.</t>
  </si>
  <si>
    <t>Пријем кадрова у периоду 
01.07.-30.09.2021.</t>
  </si>
  <si>
    <t>повечан обим посла</t>
  </si>
  <si>
    <t>Стање на дан 31.03.2021. године</t>
  </si>
  <si>
    <t>Стање на дан 30.09.2021. године</t>
  </si>
  <si>
    <t>Одлив кадрова у периоду 
01.04.-30.06.2021.</t>
  </si>
  <si>
    <t>Одлив кадрова у периоду 
01.10.-31.12.2021.</t>
  </si>
  <si>
    <t>Пријем кадрова у периоду 
01.04.-30.06.2021.</t>
  </si>
  <si>
    <t>Пријем кадрова у периоду 
01.10.-31.12.2021.</t>
  </si>
  <si>
    <t>повећан обим посла</t>
  </si>
  <si>
    <t>Стање на дан 31.12.2021. године</t>
  </si>
  <si>
    <t>Прилог 9.</t>
  </si>
  <si>
    <t>Исплаћена маса за зараде, број запослених и просечна зарада по месецима за 2020. годину*- Бруто 1</t>
  </si>
  <si>
    <t>Исплата по месецима  2019.</t>
  </si>
  <si>
    <t>СТАРОЗАПОСЛЕНИ**</t>
  </si>
  <si>
    <t>НОВОЗАПОСЛЕНИ</t>
  </si>
  <si>
    <t>ПОСЛОВОДСТВО</t>
  </si>
  <si>
    <t xml:space="preserve">Маса зарада 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</si>
  <si>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</si>
  <si>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</si>
  <si>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</si>
  <si>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</si>
  <si>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</si>
  <si>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</si>
  <si>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</si>
  <si>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</si>
  <si>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</si>
  <si>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</si>
  <si>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</si>
  <si>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</si>
  <si>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</si>
  <si>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</si>
  <si>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 xml:space="preserve">* исплата са проценом до краја године 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</si>
  <si>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</si>
  <si>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2021. годину - Бруто 1 </t>
  </si>
  <si>
    <t>План по месецима  2020.</t>
  </si>
  <si>
    <t>СТАРОЗАПОСЛЕНИ*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</si>
  <si>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</si>
  <si>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</si>
  <si>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Прилог 9а</t>
  </si>
  <si>
    <t>ПЛАН ОБРАЧУНА И ИСПЛАТЕ ЗАРАДА И УПЛАТА У БУЏЕТ ЗА 2020. ГОДИНУ</t>
  </si>
  <si>
    <t>Месец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</si>
  <si>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</si>
  <si>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</si>
  <si>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</si>
  <si>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</si>
  <si>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</si>
  <si>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(3-4)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</si>
  <si>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</si>
  <si>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Прилог 9б</t>
  </si>
  <si>
    <t>Распон исплаћених и планираних зарада</t>
  </si>
  <si>
    <t>Исплаћена у 2020. години</t>
  </si>
  <si>
    <t>Планирана у 2021. години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</si>
  <si>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</si>
  <si>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</si>
  <si>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</si>
  <si>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</si>
  <si>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</si>
  <si>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</si>
  <si>
    <t>Прилог 10.</t>
  </si>
  <si>
    <t>Накнаде Надзорног одбора / Скупштине у нето износу</t>
  </si>
  <si>
    <t>Надзорни одбор / Скупштина - реализација 2020. година</t>
  </si>
  <si>
    <t>Надзорни одбор / Скупштина - план 2021. година</t>
  </si>
  <si>
    <t xml:space="preserve">Укупан износ </t>
  </si>
  <si>
    <t>Накнада председника</t>
  </si>
  <si>
    <t>Накнада члана</t>
  </si>
  <si>
    <t>Број чланова</t>
  </si>
  <si>
    <t>1+(2*3)</t>
  </si>
  <si>
    <t>Накнаде Надзорног одбора / Скупштине у бруто износу</t>
  </si>
  <si>
    <t>Уплата у буџет</t>
  </si>
  <si>
    <t>Прилог 11.</t>
  </si>
  <si>
    <t>Накнаде Комисије за ревизију у нето износу</t>
  </si>
  <si>
    <t>Комисија за ревизију - реализација 2019. година</t>
  </si>
  <si>
    <t>Комисија за ревизију - план 2020. година</t>
  </si>
  <si>
    <t>Накнаде Комисије за ревизију у бруто износу</t>
  </si>
  <si>
    <t xml:space="preserve"> </t>
  </si>
  <si>
    <t>Прилог 12.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</si>
  <si>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</si>
  <si>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</si>
  <si>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</si>
  <si>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</si>
  <si>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</si>
  <si>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31.12.2020. године</t>
  </si>
  <si>
    <t>Стање кредитне задужености у динарима
на дан 31.12.2020
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</si>
  <si>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</si>
  <si>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</si>
  <si>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</si>
  <si>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</si>
  <si>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</si>
  <si>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</si>
  <si>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</si>
  <si>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</si>
  <si>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</si>
  <si>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Да/Не</t>
  </si>
  <si>
    <t>Укупно главница</t>
  </si>
  <si>
    <t>Укупно камата</t>
  </si>
  <si>
    <t>Домаћи кредитор</t>
  </si>
  <si>
    <t xml:space="preserve">Рајфајзен банка </t>
  </si>
  <si>
    <t>краткорочни кредит</t>
  </si>
  <si>
    <t>еур</t>
  </si>
  <si>
    <t>не</t>
  </si>
  <si>
    <t>дозвољени минус</t>
  </si>
  <si>
    <t>рсд</t>
  </si>
  <si>
    <t>AIK bank</t>
  </si>
  <si>
    <t>Uni kredit</t>
  </si>
  <si>
    <t>kratkoročni kredit</t>
  </si>
  <si>
    <t>rsd</t>
  </si>
  <si>
    <t>ne</t>
  </si>
  <si>
    <t>Страни кредитор</t>
  </si>
  <si>
    <t xml:space="preserve">   ...................</t>
  </si>
  <si>
    <t>од чега за ликвидност</t>
  </si>
  <si>
    <t>од чега за капиталне пројекте</t>
  </si>
  <si>
    <t>Прилог 13.</t>
  </si>
  <si>
    <t>ПЛАНИРАНА ФИНАНСИЈСКА СРЕДСТВА ЗА НАБАВКУ ДОБАРА, РАДОВА И УСЛУГА</t>
  </si>
  <si>
    <t>Реализација (процена) у 2020. години</t>
  </si>
  <si>
    <t>План
01.01-31.03.2020.</t>
  </si>
  <si>
    <t>План
01.01-30.06.2020.</t>
  </si>
  <si>
    <t>План
01.01-30.09.2020.</t>
  </si>
  <si>
    <t>План 
01.01-31.12.2020.</t>
  </si>
  <si>
    <t>Добра</t>
  </si>
  <si>
    <t>Грађевински материјал</t>
  </si>
  <si>
    <t>Садни материјал</t>
  </si>
  <si>
    <t>Боја за путеве</t>
  </si>
  <si>
    <t>Саобраћајни знаци</t>
  </si>
  <si>
    <t>Индустријска со за одржавање путева</t>
  </si>
  <si>
    <t>Шљунак, песак, тампон</t>
  </si>
  <si>
    <t>Грануле за псе</t>
  </si>
  <si>
    <t>Канцеларијски материјал</t>
  </si>
  <si>
    <t>Штампани материјал</t>
  </si>
  <si>
    <t>Материјал за поправку канти, ограда</t>
  </si>
  <si>
    <t>Четке за чистилице</t>
  </si>
  <si>
    <t>Фарбе, лакови и остали материјал</t>
  </si>
  <si>
    <t>Метле,лопате,ашови,пијуци</t>
  </si>
  <si>
    <t>Минерално ђубриво</t>
  </si>
  <si>
    <t>Средства за заштиту биља</t>
  </si>
  <si>
    <t>Водоводни материјал</t>
  </si>
  <si>
    <t>Електро материјал</t>
  </si>
  <si>
    <t>Средства за хигијену</t>
  </si>
  <si>
    <t>Шрафовска роба и помоћни материјал</t>
  </si>
  <si>
    <t>Струне , ланци,турпије</t>
  </si>
  <si>
    <t>Точкови,опруге и поклопци за контејн.</t>
  </si>
  <si>
    <t>Тонери</t>
  </si>
  <si>
    <t>Остали непоменути материјал</t>
  </si>
  <si>
    <t>Материјал за јавну расвету</t>
  </si>
  <si>
    <t>Резервни делови за теретна возила</t>
  </si>
  <si>
    <t>Резервни делови за путничка возила</t>
  </si>
  <si>
    <t>Резервни делови за тракторе, култ.</t>
  </si>
  <si>
    <t>ХТЗ опрема</t>
  </si>
  <si>
    <t>Гуме за возни парк</t>
  </si>
  <si>
    <t>Мобилијар</t>
  </si>
  <si>
    <t>Остали ситан инвентар</t>
  </si>
  <si>
    <t>Роло контејнери</t>
  </si>
  <si>
    <t>Возило за специјалне намене</t>
  </si>
  <si>
    <t>Возило Паук</t>
  </si>
  <si>
    <t>Теретно возило</t>
  </si>
  <si>
    <t>Косилице, тримери, тестере, дуваљке</t>
  </si>
  <si>
    <t>Уља и мазива</t>
  </si>
  <si>
    <t>Нафтни деривати</t>
  </si>
  <si>
    <t>Електрична енергија</t>
  </si>
  <si>
    <t>Огревни материјал</t>
  </si>
  <si>
    <t>Редовна репрезентација</t>
  </si>
  <si>
    <t>Трошкови воде</t>
  </si>
  <si>
    <t>Укупно добра:</t>
  </si>
  <si>
    <t>Услуге</t>
  </si>
  <si>
    <t>Дезинфекција и дератизација</t>
  </si>
  <si>
    <t>Ветеринарске услуге</t>
  </si>
  <si>
    <t>Рад грађевинских машина</t>
  </si>
  <si>
    <t>Услуге Дома здравља, института...</t>
  </si>
  <si>
    <t>Услуге електродистрибуције</t>
  </si>
  <si>
    <t>Надзор за јавну расвету</t>
  </si>
  <si>
    <t>Форум - заштита потрошача</t>
  </si>
  <si>
    <t>Услуге ковача</t>
  </si>
  <si>
    <t>Услуге перионице</t>
  </si>
  <si>
    <t>Услуге штампе, коричења...</t>
  </si>
  <si>
    <t>Услуга електр. наплате путарине</t>
  </si>
  <si>
    <t>Испитивање отпадних вода</t>
  </si>
  <si>
    <t>Стручне услуге за заштиту биља</t>
  </si>
  <si>
    <t>ЈПРС за возила</t>
  </si>
  <si>
    <t>Услуга израде и поправке ограда,клупа</t>
  </si>
  <si>
    <t>Технички преглед возила</t>
  </si>
  <si>
    <t>Услуге подизвођача за зимску службу</t>
  </si>
  <si>
    <t>Остале непроизводне услуге</t>
  </si>
  <si>
    <t>Одржавање камиона ИВЕКО</t>
  </si>
  <si>
    <t>Одржавање грађевинских машина</t>
  </si>
  <si>
    <t>Одржавање чистилице Дулево</t>
  </si>
  <si>
    <t>Одржавање чистилице Јохнстон</t>
  </si>
  <si>
    <t>Одржавање дизалице</t>
  </si>
  <si>
    <t>Редовни сервис за путничка возила</t>
  </si>
  <si>
    <t>Ремонт хидро и електро инсталација</t>
  </si>
  <si>
    <t>Ремонтовање гибњева, пумпи</t>
  </si>
  <si>
    <t xml:space="preserve">Ремонт цилиндра, разводника </t>
  </si>
  <si>
    <t>Услуге аутоелектричара</t>
  </si>
  <si>
    <t>Израда црева за ваздух, гориво и сл.</t>
  </si>
  <si>
    <t>Стругарске услуге</t>
  </si>
  <si>
    <t>Вулканизерске услуге</t>
  </si>
  <si>
    <t>Услуге лимарија, фарбања....</t>
  </si>
  <si>
    <t>Одржавање компјутера</t>
  </si>
  <si>
    <t>Одржавање ПСЦ програма</t>
  </si>
  <si>
    <t>Одржавање тестера, тримера</t>
  </si>
  <si>
    <t xml:space="preserve">Ремонтовање машине за обележавање </t>
  </si>
  <si>
    <t>Браварски радови</t>
  </si>
  <si>
    <t>Остало текуће одржавање</t>
  </si>
  <si>
    <t>Услуге репрезентације</t>
  </si>
  <si>
    <t>ПТТ услуге</t>
  </si>
  <si>
    <t>Информисање јавности</t>
  </si>
  <si>
    <t>Услуге депоновања смећа</t>
  </si>
  <si>
    <t>Усавршавање запослених</t>
  </si>
  <si>
    <t>Премије осигурања</t>
  </si>
  <si>
    <t>Провизије дистрибутера</t>
  </si>
  <si>
    <t>Услуга агенције за запошљавање</t>
  </si>
  <si>
    <t>Услуга ревизије</t>
  </si>
  <si>
    <t>Одржавање информационог система</t>
  </si>
  <si>
    <t>Укупно услуге:</t>
  </si>
  <si>
    <t>Радови</t>
  </si>
  <si>
    <t>Укупно радови:</t>
  </si>
  <si>
    <t>УКУПНО = ДОБРА + УСЛУГЕ+РАДОВИ</t>
  </si>
  <si>
    <t>Прилог 15.</t>
  </si>
  <si>
    <t>СРЕДСТВА ЗА ПОСЕБНЕ НАМЕНЕ</t>
  </si>
  <si>
    <t>Позиција</t>
  </si>
  <si>
    <t xml:space="preserve">План  </t>
  </si>
  <si>
    <t>Реализација (процена)</t>
  </si>
  <si>
    <t>Спонзорство</t>
  </si>
  <si>
    <t>Донације</t>
  </si>
  <si>
    <t>Хуманитарне активности</t>
  </si>
  <si>
    <t>Спортске активности</t>
  </si>
  <si>
    <t>5.</t>
  </si>
  <si>
    <t>Репрезентација</t>
  </si>
  <si>
    <t>6.</t>
  </si>
  <si>
    <t>Реклама и пропаганда</t>
  </si>
  <si>
    <t>7.</t>
  </si>
  <si>
    <t>Остало</t>
  </si>
  <si>
    <t>Прилог 14.</t>
  </si>
  <si>
    <t xml:space="preserve">ПЛАН ИНВЕСТИЦИЈА 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</si>
  <si>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</si>
  <si>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</si>
  <si>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</si>
  <si>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</si>
  <si>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31.12.2020. године</t>
  </si>
  <si>
    <t>Структура финансирања</t>
  </si>
  <si>
    <t>Износ према
 извору финансирања</t>
  </si>
  <si>
    <t xml:space="preserve">План 2022. година                 </t>
  </si>
  <si>
    <t xml:space="preserve">План 2023. година                 </t>
  </si>
  <si>
    <t>Сопствена средства</t>
  </si>
  <si>
    <t>Позајмљена средства</t>
  </si>
  <si>
    <t>Средства буџета  (по контима)</t>
  </si>
  <si>
    <t>Укупно:</t>
  </si>
  <si>
    <t>Радови на гробљима</t>
  </si>
  <si>
    <t>Косачица, тримери , тестере</t>
  </si>
  <si>
    <t>Клупе, кантице за смеће</t>
  </si>
  <si>
    <t>Уређење азила</t>
  </si>
  <si>
    <t>Возило паук</t>
  </si>
  <si>
    <t>Контејнери за смеће</t>
  </si>
  <si>
    <t>Сређивање зелене и робне пијаце</t>
  </si>
  <si>
    <t>Уређење парка на Калеу</t>
  </si>
  <si>
    <t>Укупно инвестиције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</si>
</sst>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/m/yyyy;@"/>
    <numFmt numFmtId="177" formatCode="dd/mm/yyyy/"/>
    <numFmt numFmtId="178" formatCode="###########"/>
    <numFmt numFmtId="179" formatCode="\+0%;\-0%;0%;"/>
  </numFmts>
  <fonts count="94">
    <font>
      <sz val="10"/>
      <name val="Arial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" borderId="1" applyNumberFormat="0" applyAlignment="0" applyProtection="0"/>
    <xf numFmtId="0" fontId="65" fillId="0" borderId="2" applyNumberFormat="0" applyFill="0" applyAlignment="0" applyProtection="0"/>
    <xf numFmtId="0" fontId="0" fillId="4" borderId="3" applyNumberFormat="0" applyFont="0" applyAlignment="0" applyProtection="0"/>
    <xf numFmtId="0" fontId="54" fillId="0" borderId="0" applyNumberFormat="0" applyFill="0" applyBorder="0" applyAlignment="0" applyProtection="0"/>
    <xf numFmtId="0" fontId="6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8" borderId="6" applyNumberFormat="0" applyAlignment="0" applyProtection="0"/>
    <xf numFmtId="0" fontId="66" fillId="6" borderId="0" applyNumberFormat="0" applyBorder="0" applyAlignment="0" applyProtection="0"/>
    <xf numFmtId="0" fontId="73" fillId="9" borderId="0" applyNumberFormat="0" applyBorder="0" applyAlignment="0" applyProtection="0"/>
    <xf numFmtId="0" fontId="74" fillId="10" borderId="7" applyNumberFormat="0" applyAlignment="0" applyProtection="0"/>
    <xf numFmtId="0" fontId="63" fillId="11" borderId="0" applyNumberFormat="0" applyBorder="0" applyAlignment="0" applyProtection="0"/>
    <xf numFmtId="0" fontId="75" fillId="10" borderId="6" applyNumberForma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12" borderId="0" applyNumberFormat="0" applyBorder="0" applyAlignment="0" applyProtection="0"/>
    <xf numFmtId="0" fontId="79" fillId="13" borderId="0" applyNumberFormat="0" applyBorder="0" applyAlignment="0" applyProtection="0"/>
    <xf numFmtId="0" fontId="66" fillId="14" borderId="0" applyNumberFormat="0" applyBorder="0" applyAlignment="0" applyProtection="0"/>
    <xf numFmtId="0" fontId="0" fillId="0" borderId="0">
      <alignment/>
      <protection/>
    </xf>
    <xf numFmtId="0" fontId="63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0" borderId="0">
      <alignment/>
      <protection/>
    </xf>
    <xf numFmtId="0" fontId="63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3" fillId="22" borderId="0" applyNumberFormat="0" applyBorder="0" applyAlignment="0" applyProtection="0"/>
    <xf numFmtId="0" fontId="66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6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3" fillId="30" borderId="0" applyNumberFormat="0" applyBorder="0" applyAlignment="0" applyProtection="0"/>
    <xf numFmtId="0" fontId="66" fillId="31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</cellStyleXfs>
  <cellXfs count="1002">
    <xf numFmtId="0" fontId="0" fillId="0" borderId="0" xfId="0" applyAlignment="1">
      <alignment/>
    </xf>
    <xf numFmtId="0" fontId="8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49" fontId="5" fillId="32" borderId="24" xfId="0" applyNumberFormat="1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/>
    </xf>
    <xf numFmtId="49" fontId="5" fillId="32" borderId="26" xfId="0" applyNumberFormat="1" applyFont="1" applyFill="1" applyBorder="1" applyAlignment="1">
      <alignment horizontal="center" vertical="center"/>
    </xf>
    <xf numFmtId="49" fontId="5" fillId="32" borderId="27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2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29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30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3" fontId="81" fillId="33" borderId="37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0" fontId="81" fillId="34" borderId="39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3" fontId="81" fillId="33" borderId="23" xfId="0" applyNumberFormat="1" applyFont="1" applyFill="1" applyBorder="1" applyAlignment="1">
      <alignment horizontal="center"/>
    </xf>
    <xf numFmtId="3" fontId="81" fillId="33" borderId="4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10" xfId="46" applyFont="1" applyFill="1" applyBorder="1" applyAlignment="1">
      <alignment horizontal="center" wrapText="1"/>
      <protection/>
    </xf>
    <xf numFmtId="0" fontId="5" fillId="32" borderId="43" xfId="46" applyFont="1" applyFill="1" applyBorder="1" applyAlignment="1">
      <alignment horizontal="center" wrapText="1"/>
      <protection/>
    </xf>
    <xf numFmtId="49" fontId="5" fillId="32" borderId="44" xfId="0" applyNumberFormat="1" applyFont="1" applyFill="1" applyBorder="1" applyAlignment="1" applyProtection="1">
      <alignment horizontal="center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4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2" xfId="46" applyFont="1" applyFill="1" applyBorder="1" applyAlignment="1">
      <alignment horizontal="center" vertical="top" wrapText="1"/>
      <protection/>
    </xf>
    <xf numFmtId="0" fontId="5" fillId="32" borderId="46" xfId="46" applyFont="1" applyFill="1" applyBorder="1" applyAlignment="1">
      <alignment horizontal="center" vertical="top" wrapText="1"/>
      <protection/>
    </xf>
    <xf numFmtId="49" fontId="5" fillId="32" borderId="47" xfId="0" applyNumberFormat="1" applyFont="1" applyFill="1" applyBorder="1" applyAlignment="1" applyProtection="1">
      <alignment horizontal="center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3" fontId="6" fillId="0" borderId="5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3" fontId="82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9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32" borderId="28" xfId="0" applyNumberFormat="1" applyFont="1" applyFill="1" applyBorder="1" applyAlignment="1" applyProtection="1">
      <alignment horizontal="center" vertical="center" wrapText="1"/>
      <protection/>
    </xf>
    <xf numFmtId="3" fontId="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1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5" fillId="0" borderId="0" xfId="46" applyFont="1">
      <alignment/>
      <protection/>
    </xf>
    <xf numFmtId="0" fontId="5" fillId="32" borderId="10" xfId="46" applyFont="1" applyFill="1" applyBorder="1" applyAlignment="1">
      <alignment horizontal="center" vertical="center" wrapText="1"/>
      <protection/>
    </xf>
    <xf numFmtId="0" fontId="5" fillId="32" borderId="59" xfId="46" applyFont="1" applyFill="1" applyBorder="1" applyAlignment="1">
      <alignment horizontal="center" vertical="center"/>
      <protection/>
    </xf>
    <xf numFmtId="0" fontId="5" fillId="32" borderId="14" xfId="46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46" applyFont="1" applyFill="1" applyBorder="1" applyAlignment="1">
      <alignment horizontal="center" vertical="center" wrapText="1"/>
      <protection/>
    </xf>
    <xf numFmtId="0" fontId="5" fillId="32" borderId="60" xfId="46" applyFont="1" applyFill="1" applyBorder="1" applyAlignment="1">
      <alignment horizontal="center" vertical="center"/>
      <protection/>
    </xf>
    <xf numFmtId="0" fontId="5" fillId="32" borderId="18" xfId="46" applyFont="1" applyFill="1" applyBorder="1" applyAlignment="1">
      <alignment horizontal="center" vertical="center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4" borderId="61" xfId="46" applyFont="1" applyFill="1" applyBorder="1" applyAlignment="1">
      <alignment horizontal="center" vertical="center"/>
      <protection/>
    </xf>
    <xf numFmtId="0" fontId="5" fillId="34" borderId="62" xfId="46" applyFont="1" applyFill="1" applyBorder="1" applyAlignment="1">
      <alignment horizontal="left" vertical="center"/>
      <protection/>
    </xf>
    <xf numFmtId="49" fontId="6" fillId="0" borderId="63" xfId="46" applyNumberFormat="1" applyFont="1" applyBorder="1" applyAlignment="1">
      <alignment horizontal="center" vertical="center"/>
      <protection/>
    </xf>
    <xf numFmtId="0" fontId="6" fillId="0" borderId="17" xfId="46" applyFont="1" applyBorder="1" applyAlignment="1">
      <alignment horizontal="left" vertical="center" wrapText="1"/>
      <protection/>
    </xf>
    <xf numFmtId="3" fontId="6" fillId="0" borderId="17" xfId="65" applyNumberFormat="1" applyFont="1" applyFill="1" applyBorder="1" applyAlignment="1">
      <alignment horizontal="center" vertical="center"/>
    </xf>
    <xf numFmtId="0" fontId="6" fillId="0" borderId="17" xfId="46" applyFont="1" applyBorder="1" applyAlignment="1">
      <alignment horizontal="left" vertical="center"/>
      <protection/>
    </xf>
    <xf numFmtId="49" fontId="6" fillId="0" borderId="64" xfId="46" applyNumberFormat="1" applyFont="1" applyBorder="1" applyAlignment="1">
      <alignment horizontal="center" vertical="center"/>
      <protection/>
    </xf>
    <xf numFmtId="0" fontId="6" fillId="0" borderId="20" xfId="46" applyFont="1" applyBorder="1" applyAlignment="1">
      <alignment horizontal="left" vertical="center"/>
      <protection/>
    </xf>
    <xf numFmtId="3" fontId="6" fillId="0" borderId="20" xfId="65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9" fontId="6" fillId="32" borderId="37" xfId="46" applyNumberFormat="1" applyFont="1" applyFill="1" applyBorder="1" applyAlignment="1">
      <alignment horizontal="center" vertical="center"/>
      <protection/>
    </xf>
    <xf numFmtId="0" fontId="5" fillId="32" borderId="25" xfId="46" applyFont="1" applyFill="1" applyBorder="1" applyAlignment="1">
      <alignment horizontal="right" wrapText="1"/>
      <protection/>
    </xf>
    <xf numFmtId="3" fontId="6" fillId="32" borderId="37" xfId="65" applyNumberFormat="1" applyFont="1" applyFill="1" applyBorder="1" applyAlignment="1">
      <alignment horizontal="center" vertical="center"/>
    </xf>
    <xf numFmtId="3" fontId="6" fillId="32" borderId="38" xfId="0" applyNumberFormat="1" applyFont="1" applyFill="1" applyBorder="1" applyAlignment="1">
      <alignment horizontal="center" vertical="center"/>
    </xf>
    <xf numFmtId="3" fontId="6" fillId="32" borderId="25" xfId="0" applyNumberFormat="1" applyFont="1" applyFill="1" applyBorder="1" applyAlignment="1">
      <alignment horizontal="center" vertical="center"/>
    </xf>
    <xf numFmtId="3" fontId="6" fillId="32" borderId="37" xfId="0" applyNumberFormat="1" applyFont="1" applyFill="1" applyBorder="1" applyAlignment="1">
      <alignment horizontal="center" vertical="center"/>
    </xf>
    <xf numFmtId="49" fontId="5" fillId="34" borderId="61" xfId="46" applyNumberFormat="1" applyFont="1" applyFill="1" applyBorder="1" applyAlignment="1">
      <alignment vertical="center"/>
      <protection/>
    </xf>
    <xf numFmtId="49" fontId="5" fillId="34" borderId="62" xfId="46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6" fillId="0" borderId="0" xfId="46" applyFont="1" applyAlignment="1">
      <alignment horizontal="right"/>
      <protection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4" borderId="65" xfId="46" applyFont="1" applyFill="1" applyBorder="1" applyAlignment="1">
      <alignment horizontal="left" vertical="center"/>
      <protection/>
    </xf>
    <xf numFmtId="3" fontId="6" fillId="0" borderId="33" xfId="0" applyNumberFormat="1" applyFont="1" applyBorder="1" applyAlignment="1">
      <alignment horizontal="center" vertical="center"/>
    </xf>
    <xf numFmtId="49" fontId="5" fillId="34" borderId="65" xfId="46" applyNumberFormat="1" applyFont="1" applyFill="1" applyBorder="1" applyAlignment="1">
      <alignment horizontal="left" vertical="center"/>
      <protection/>
    </xf>
    <xf numFmtId="0" fontId="6" fillId="0" borderId="20" xfId="46" applyFont="1" applyBorder="1" applyAlignment="1">
      <alignment horizontal="left" vertical="center" wrapText="1"/>
      <protection/>
    </xf>
    <xf numFmtId="0" fontId="5" fillId="32" borderId="40" xfId="46" applyFont="1" applyFill="1" applyBorder="1" applyAlignment="1">
      <alignment horizontal="right" wrapText="1"/>
      <protection/>
    </xf>
    <xf numFmtId="3" fontId="6" fillId="32" borderId="25" xfId="65" applyNumberFormat="1" applyFont="1" applyFill="1" applyBorder="1" applyAlignment="1">
      <alignment horizontal="center" vertical="center"/>
    </xf>
    <xf numFmtId="49" fontId="6" fillId="34" borderId="61" xfId="46" applyNumberFormat="1" applyFont="1" applyFill="1" applyBorder="1" applyAlignment="1">
      <alignment horizontal="center" vertical="center"/>
      <protection/>
    </xf>
    <xf numFmtId="0" fontId="5" fillId="34" borderId="62" xfId="46" applyFont="1" applyFill="1" applyBorder="1">
      <alignment/>
      <protection/>
    </xf>
    <xf numFmtId="0" fontId="6" fillId="34" borderId="0" xfId="0" applyFont="1" applyFill="1" applyAlignment="1">
      <alignment/>
    </xf>
    <xf numFmtId="0" fontId="6" fillId="0" borderId="21" xfId="0" applyFont="1" applyBorder="1" applyAlignment="1">
      <alignment/>
    </xf>
    <xf numFmtId="0" fontId="6" fillId="0" borderId="66" xfId="46" applyFont="1" applyBorder="1" applyAlignment="1">
      <alignment horizontal="left" vertical="center" wrapText="1"/>
      <protection/>
    </xf>
    <xf numFmtId="49" fontId="6" fillId="0" borderId="67" xfId="46" applyNumberFormat="1" applyFont="1" applyBorder="1" applyAlignment="1">
      <alignment horizontal="center" vertical="center"/>
      <protection/>
    </xf>
    <xf numFmtId="3" fontId="6" fillId="0" borderId="68" xfId="65" applyNumberFormat="1" applyFont="1" applyFill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0" fontId="6" fillId="0" borderId="18" xfId="46" applyFont="1" applyBorder="1" applyAlignment="1">
      <alignment horizontal="left" vertical="center" wrapText="1"/>
      <protection/>
    </xf>
    <xf numFmtId="3" fontId="6" fillId="0" borderId="22" xfId="65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5" fillId="32" borderId="0" xfId="46" applyFont="1" applyFill="1" applyAlignment="1">
      <alignment horizontal="right" wrapText="1"/>
      <protection/>
    </xf>
    <xf numFmtId="3" fontId="6" fillId="32" borderId="38" xfId="65" applyNumberFormat="1" applyFont="1" applyFill="1" applyBorder="1" applyAlignment="1">
      <alignment horizontal="center" vertical="center"/>
    </xf>
    <xf numFmtId="3" fontId="6" fillId="32" borderId="40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0" fontId="5" fillId="32" borderId="37" xfId="46" applyFont="1" applyFill="1" applyBorder="1" applyAlignment="1">
      <alignment horizontal="right" wrapText="1"/>
      <protection/>
    </xf>
    <xf numFmtId="3" fontId="6" fillId="32" borderId="24" xfId="0" applyNumberFormat="1" applyFont="1" applyFill="1" applyBorder="1" applyAlignment="1">
      <alignment horizontal="center" vertical="center"/>
    </xf>
    <xf numFmtId="3" fontId="6" fillId="32" borderId="23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3" fontId="6" fillId="0" borderId="70" xfId="0" applyNumberFormat="1" applyFont="1" applyBorder="1" applyAlignment="1">
      <alignment horizontal="center" vertical="center"/>
    </xf>
    <xf numFmtId="3" fontId="6" fillId="32" borderId="36" xfId="0" applyNumberFormat="1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wrapText="1" shrinkToFit="1"/>
    </xf>
    <xf numFmtId="0" fontId="5" fillId="32" borderId="44" xfId="0" applyFont="1" applyFill="1" applyBorder="1" applyAlignment="1">
      <alignment horizontal="center" vertical="center" wrapText="1" shrinkToFit="1"/>
    </xf>
    <xf numFmtId="0" fontId="5" fillId="32" borderId="72" xfId="0" applyFont="1" applyFill="1" applyBorder="1" applyAlignment="1">
      <alignment horizontal="center" wrapText="1" shrinkToFit="1"/>
    </xf>
    <xf numFmtId="0" fontId="5" fillId="32" borderId="47" xfId="0" applyFont="1" applyFill="1" applyBorder="1" applyAlignment="1">
      <alignment horizontal="center" vertical="center" wrapText="1" shrinkToFit="1"/>
    </xf>
    <xf numFmtId="0" fontId="5" fillId="0" borderId="73" xfId="0" applyFont="1" applyBorder="1" applyAlignment="1">
      <alignment/>
    </xf>
    <xf numFmtId="0" fontId="6" fillId="0" borderId="5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0" fontId="5" fillId="32" borderId="37" xfId="0" applyFont="1" applyFill="1" applyBorder="1" applyAlignment="1">
      <alignment horizontal="right"/>
    </xf>
    <xf numFmtId="0" fontId="5" fillId="32" borderId="25" xfId="0" applyFont="1" applyFill="1" applyBorder="1" applyAlignment="1">
      <alignment horizontal="right"/>
    </xf>
    <xf numFmtId="0" fontId="5" fillId="32" borderId="40" xfId="0" applyFont="1" applyFill="1" applyBorder="1" applyAlignment="1">
      <alignment horizontal="right"/>
    </xf>
    <xf numFmtId="3" fontId="6" fillId="32" borderId="40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6" fillId="32" borderId="38" xfId="0" applyFont="1" applyFill="1" applyBorder="1" applyAlignment="1">
      <alignment/>
    </xf>
    <xf numFmtId="3" fontId="6" fillId="32" borderId="4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2" borderId="45" xfId="0" applyFont="1" applyFill="1" applyBorder="1" applyAlignment="1">
      <alignment/>
    </xf>
    <xf numFmtId="3" fontId="6" fillId="32" borderId="3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2" borderId="75" xfId="0" applyFont="1" applyFill="1" applyBorder="1" applyAlignment="1">
      <alignment horizontal="center" vertical="center" wrapText="1"/>
    </xf>
    <xf numFmtId="0" fontId="5" fillId="32" borderId="76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3" fontId="6" fillId="0" borderId="7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58" fontId="6" fillId="0" borderId="17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2" borderId="79" xfId="0" applyFont="1" applyFill="1" applyBorder="1" applyAlignment="1">
      <alignment/>
    </xf>
    <xf numFmtId="0" fontId="6" fillId="32" borderId="38" xfId="0" applyFont="1" applyFill="1" applyBorder="1" applyAlignment="1">
      <alignment/>
    </xf>
    <xf numFmtId="0" fontId="6" fillId="0" borderId="0" xfId="0" applyFont="1" applyAlignment="1">
      <alignment horizontal="right"/>
    </xf>
    <xf numFmtId="3" fontId="6" fillId="32" borderId="42" xfId="0" applyNumberFormat="1" applyFont="1" applyFill="1" applyBorder="1" applyAlignment="1">
      <alignment/>
    </xf>
    <xf numFmtId="3" fontId="6" fillId="32" borderId="4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48" xfId="0" applyFont="1" applyFill="1" applyBorder="1" applyAlignment="1">
      <alignment horizontal="center" vertical="center" wrapText="1"/>
    </xf>
    <xf numFmtId="0" fontId="2" fillId="32" borderId="80" xfId="0" applyFont="1" applyFill="1" applyBorder="1" applyAlignment="1">
      <alignment horizontal="center" vertical="center" wrapText="1"/>
    </xf>
    <xf numFmtId="0" fontId="2" fillId="32" borderId="8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17" fillId="32" borderId="57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horizontal="center" vertical="center" wrapText="1"/>
    </xf>
    <xf numFmtId="0" fontId="17" fillId="32" borderId="82" xfId="0" applyFont="1" applyFill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/>
    </xf>
    <xf numFmtId="3" fontId="83" fillId="0" borderId="50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83" fillId="0" borderId="34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83" fillId="0" borderId="57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83" fillId="0" borderId="26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3" fontId="20" fillId="0" borderId="82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3" fontId="17" fillId="0" borderId="47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78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83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center" vertical="center" wrapText="1"/>
    </xf>
    <xf numFmtId="0" fontId="2" fillId="32" borderId="84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Continuous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0" fillId="32" borderId="82" xfId="0" applyFont="1" applyFill="1" applyBorder="1" applyAlignment="1">
      <alignment horizontal="centerContinuous" vertical="center" wrapText="1"/>
    </xf>
    <xf numFmtId="0" fontId="17" fillId="0" borderId="85" xfId="0" applyFont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83" fillId="0" borderId="85" xfId="0" applyNumberFormat="1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3" fontId="83" fillId="0" borderId="17" xfId="0" applyNumberFormat="1" applyFont="1" applyBorder="1" applyAlignment="1">
      <alignment horizontal="center" vertical="center"/>
    </xf>
    <xf numFmtId="3" fontId="83" fillId="0" borderId="63" xfId="0" applyNumberFormat="1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3" fontId="83" fillId="0" borderId="18" xfId="0" applyNumberFormat="1" applyFont="1" applyBorder="1" applyAlignment="1">
      <alignment horizontal="center" vertical="center"/>
    </xf>
    <xf numFmtId="3" fontId="83" fillId="0" borderId="84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3" fontId="84" fillId="0" borderId="23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3" fontId="22" fillId="0" borderId="82" xfId="0" applyNumberFormat="1" applyFont="1" applyBorder="1" applyAlignment="1">
      <alignment horizontal="center" vertical="center"/>
    </xf>
    <xf numFmtId="3" fontId="84" fillId="0" borderId="39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3" fontId="15" fillId="34" borderId="50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23" fillId="34" borderId="26" xfId="0" applyNumberFormat="1" applyFont="1" applyFill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85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3" fontId="23" fillId="0" borderId="39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23" fillId="0" borderId="8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7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35" borderId="86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 vertical="center" wrapText="1"/>
    </xf>
    <xf numFmtId="0" fontId="15" fillId="35" borderId="36" xfId="0" applyFont="1" applyFill="1" applyBorder="1" applyAlignment="1">
      <alignment horizontal="center" vertical="center" wrapText="1"/>
    </xf>
    <xf numFmtId="0" fontId="23" fillId="35" borderId="4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3" fontId="15" fillId="0" borderId="50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3" fontId="15" fillId="0" borderId="57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85" fillId="32" borderId="40" xfId="0" applyFont="1" applyFill="1" applyBorder="1" applyAlignment="1">
      <alignment horizontal="center" vertical="center"/>
    </xf>
    <xf numFmtId="0" fontId="85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85" fillId="32" borderId="23" xfId="0" applyFont="1" applyFill="1" applyBorder="1" applyAlignment="1">
      <alignment horizontal="center" vertical="center" wrapText="1"/>
    </xf>
    <xf numFmtId="0" fontId="85" fillId="32" borderId="82" xfId="0" applyFont="1" applyFill="1" applyBorder="1" applyAlignment="1">
      <alignment horizontal="center" vertical="center" wrapText="1"/>
    </xf>
    <xf numFmtId="0" fontId="86" fillId="32" borderId="40" xfId="0" applyFont="1" applyFill="1" applyBorder="1" applyAlignment="1">
      <alignment horizontal="center" vertical="center"/>
    </xf>
    <xf numFmtId="0" fontId="86" fillId="32" borderId="26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86" fillId="32" borderId="23" xfId="0" applyFont="1" applyFill="1" applyBorder="1" applyAlignment="1">
      <alignment horizontal="center" vertical="center"/>
    </xf>
    <xf numFmtId="0" fontId="86" fillId="32" borderId="82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3" fontId="86" fillId="0" borderId="50" xfId="0" applyNumberFormat="1" applyFont="1" applyBorder="1" applyAlignment="1">
      <alignment horizontal="center" vertical="center"/>
    </xf>
    <xf numFmtId="3" fontId="82" fillId="0" borderId="50" xfId="0" applyNumberFormat="1" applyFont="1" applyBorder="1" applyAlignment="1">
      <alignment horizontal="center" vertical="center"/>
    </xf>
    <xf numFmtId="3" fontId="86" fillId="0" borderId="19" xfId="0" applyNumberFormat="1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center" vertical="center"/>
    </xf>
    <xf numFmtId="3" fontId="86" fillId="0" borderId="34" xfId="0" applyNumberFormat="1" applyFont="1" applyBorder="1" applyAlignment="1">
      <alignment horizontal="center" vertical="center"/>
    </xf>
    <xf numFmtId="3" fontId="82" fillId="0" borderId="34" xfId="0" applyNumberFormat="1" applyFont="1" applyBorder="1" applyAlignment="1">
      <alignment horizontal="center" vertical="center"/>
    </xf>
    <xf numFmtId="3" fontId="86" fillId="0" borderId="17" xfId="0" applyNumberFormat="1" applyFont="1" applyBorder="1" applyAlignment="1">
      <alignment horizontal="center" vertical="center"/>
    </xf>
    <xf numFmtId="3" fontId="86" fillId="0" borderId="30" xfId="0" applyNumberFormat="1" applyFont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3" fontId="86" fillId="0" borderId="57" xfId="0" applyNumberFormat="1" applyFont="1" applyBorder="1" applyAlignment="1">
      <alignment horizontal="center" vertical="center"/>
    </xf>
    <xf numFmtId="3" fontId="86" fillId="0" borderId="18" xfId="0" applyNumberFormat="1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center" vertical="center"/>
    </xf>
    <xf numFmtId="0" fontId="86" fillId="32" borderId="36" xfId="0" applyFont="1" applyFill="1" applyBorder="1" applyAlignment="1">
      <alignment horizontal="center" vertical="center"/>
    </xf>
    <xf numFmtId="3" fontId="85" fillId="32" borderId="47" xfId="0" applyNumberFormat="1" applyFont="1" applyFill="1" applyBorder="1" applyAlignment="1">
      <alignment horizontal="center" vertical="center"/>
    </xf>
    <xf numFmtId="3" fontId="81" fillId="32" borderId="47" xfId="0" applyNumberFormat="1" applyFont="1" applyFill="1" applyBorder="1" applyAlignment="1">
      <alignment horizontal="center" vertical="center"/>
    </xf>
    <xf numFmtId="3" fontId="85" fillId="32" borderId="13" xfId="0" applyNumberFormat="1" applyFont="1" applyFill="1" applyBorder="1" applyAlignment="1">
      <alignment horizontal="center" vertical="center"/>
    </xf>
    <xf numFmtId="3" fontId="85" fillId="32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8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32" borderId="48" xfId="0" applyFont="1" applyFill="1" applyBorder="1" applyAlignment="1">
      <alignment horizontal="center" vertical="center" wrapText="1"/>
    </xf>
    <xf numFmtId="0" fontId="28" fillId="32" borderId="76" xfId="0" applyFont="1" applyFill="1" applyBorder="1" applyAlignment="1">
      <alignment horizontal="center" vertical="center"/>
    </xf>
    <xf numFmtId="0" fontId="28" fillId="32" borderId="14" xfId="0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17" fillId="32" borderId="54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33" xfId="0" applyFont="1" applyFill="1" applyBorder="1" applyAlignment="1">
      <alignment horizontal="center" vertical="center" wrapText="1"/>
    </xf>
    <xf numFmtId="0" fontId="17" fillId="32" borderId="47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wrapText="1"/>
    </xf>
    <xf numFmtId="0" fontId="29" fillId="32" borderId="48" xfId="0" applyFont="1" applyFill="1" applyBorder="1" applyAlignment="1">
      <alignment horizontal="center" vertical="center"/>
    </xf>
    <xf numFmtId="3" fontId="15" fillId="0" borderId="50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4" fontId="15" fillId="0" borderId="32" xfId="0" applyNumberFormat="1" applyFont="1" applyBorder="1" applyAlignment="1">
      <alignment horizontal="right" vertical="center"/>
    </xf>
    <xf numFmtId="3" fontId="22" fillId="0" borderId="85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0" fontId="29" fillId="32" borderId="52" xfId="0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30" fillId="32" borderId="52" xfId="0" applyFont="1" applyFill="1" applyBorder="1" applyAlignment="1">
      <alignment horizontal="center" vertical="center"/>
    </xf>
    <xf numFmtId="3" fontId="23" fillId="0" borderId="34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4" fontId="23" fillId="0" borderId="30" xfId="0" applyNumberFormat="1" applyFont="1" applyBorder="1" applyAlignment="1">
      <alignment horizontal="right" vertical="center"/>
    </xf>
    <xf numFmtId="3" fontId="31" fillId="36" borderId="63" xfId="0" applyNumberFormat="1" applyFont="1" applyFill="1" applyBorder="1" applyAlignment="1">
      <alignment horizontal="right" vertical="center"/>
    </xf>
    <xf numFmtId="3" fontId="31" fillId="36" borderId="17" xfId="0" applyNumberFormat="1" applyFont="1" applyFill="1" applyBorder="1" applyAlignment="1">
      <alignment horizontal="right" vertical="center"/>
    </xf>
    <xf numFmtId="0" fontId="30" fillId="32" borderId="55" xfId="0" applyFont="1" applyFill="1" applyBorder="1" applyAlignment="1">
      <alignment horizontal="center" vertical="center"/>
    </xf>
    <xf numFmtId="3" fontId="15" fillId="0" borderId="84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4" fontId="15" fillId="0" borderId="84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/>
    </xf>
    <xf numFmtId="0" fontId="2" fillId="32" borderId="56" xfId="0" applyFont="1" applyFill="1" applyBorder="1" applyAlignment="1">
      <alignment horizontal="center" vertical="center" wrapText="1"/>
    </xf>
    <xf numFmtId="0" fontId="29" fillId="32" borderId="62" xfId="0" applyFont="1" applyFill="1" applyBorder="1" applyAlignment="1">
      <alignment horizontal="center" vertical="center"/>
    </xf>
    <xf numFmtId="3" fontId="15" fillId="0" borderId="85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77" xfId="0" applyNumberFormat="1" applyFont="1" applyBorder="1" applyAlignment="1">
      <alignment vertical="center"/>
    </xf>
    <xf numFmtId="3" fontId="22" fillId="0" borderId="85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0" fontId="29" fillId="32" borderId="87" xfId="0" applyFont="1" applyFill="1" applyBorder="1" applyAlignment="1">
      <alignment horizontal="center" vertical="center"/>
    </xf>
    <xf numFmtId="3" fontId="15" fillId="0" borderId="63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0" fontId="30" fillId="32" borderId="87" xfId="0" applyFont="1" applyFill="1" applyBorder="1" applyAlignment="1">
      <alignment horizontal="center" vertical="center"/>
    </xf>
    <xf numFmtId="3" fontId="23" fillId="0" borderId="63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3" fillId="0" borderId="68" xfId="0" applyNumberFormat="1" applyFont="1" applyBorder="1" applyAlignment="1">
      <alignment vertical="center"/>
    </xf>
    <xf numFmtId="3" fontId="31" fillId="0" borderId="63" xfId="0" applyNumberFormat="1" applyFont="1" applyBorder="1" applyAlignment="1">
      <alignment vertical="center"/>
    </xf>
    <xf numFmtId="3" fontId="31" fillId="0" borderId="17" xfId="0" applyNumberFormat="1" applyFont="1" applyBorder="1" applyAlignment="1">
      <alignment vertical="center"/>
    </xf>
    <xf numFmtId="0" fontId="30" fillId="32" borderId="35" xfId="0" applyFont="1" applyFill="1" applyBorder="1" applyAlignment="1">
      <alignment horizontal="center" vertical="center"/>
    </xf>
    <xf numFmtId="3" fontId="15" fillId="0" borderId="84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29" fillId="32" borderId="61" xfId="0" applyFont="1" applyFill="1" applyBorder="1" applyAlignment="1">
      <alignment horizontal="center" vertical="center"/>
    </xf>
    <xf numFmtId="3" fontId="15" fillId="0" borderId="85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29" fillId="32" borderId="88" xfId="0" applyFont="1" applyFill="1" applyBorder="1" applyAlignment="1">
      <alignment horizontal="center" vertical="center"/>
    </xf>
    <xf numFmtId="3" fontId="15" fillId="0" borderId="63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32" borderId="29" xfId="0" applyFont="1" applyFill="1" applyBorder="1" applyAlignment="1">
      <alignment horizontal="center" vertical="center" wrapText="1"/>
    </xf>
    <xf numFmtId="0" fontId="25" fillId="32" borderId="83" xfId="0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center" vertical="center" wrapText="1"/>
    </xf>
    <xf numFmtId="0" fontId="25" fillId="32" borderId="29" xfId="0" applyFont="1" applyFill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right" vertical="center"/>
    </xf>
    <xf numFmtId="3" fontId="22" fillId="0" borderId="63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horizontal="right" vertical="center"/>
    </xf>
    <xf numFmtId="3" fontId="31" fillId="36" borderId="30" xfId="0" applyNumberFormat="1" applyFont="1" applyFill="1" applyBorder="1" applyAlignment="1">
      <alignment horizontal="right" vertical="center"/>
    </xf>
    <xf numFmtId="3" fontId="23" fillId="36" borderId="63" xfId="0" applyNumberFormat="1" applyFont="1" applyFill="1" applyBorder="1" applyAlignment="1">
      <alignment horizontal="right" vertical="center"/>
    </xf>
    <xf numFmtId="3" fontId="23" fillId="36" borderId="17" xfId="0" applyNumberFormat="1" applyFont="1" applyFill="1" applyBorder="1" applyAlignment="1">
      <alignment horizontal="right" vertical="center"/>
    </xf>
    <xf numFmtId="3" fontId="31" fillId="0" borderId="30" xfId="0" applyNumberFormat="1" applyFont="1" applyBorder="1" applyAlignment="1">
      <alignment horizontal="right" vertical="center"/>
    </xf>
    <xf numFmtId="3" fontId="22" fillId="0" borderId="84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33" fillId="0" borderId="0" xfId="0" applyFont="1" applyAlignment="1">
      <alignment wrapText="1"/>
    </xf>
    <xf numFmtId="3" fontId="22" fillId="0" borderId="32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3" fontId="31" fillId="0" borderId="30" xfId="0" applyNumberFormat="1" applyFont="1" applyBorder="1" applyAlignment="1">
      <alignment vertical="center"/>
    </xf>
    <xf numFmtId="3" fontId="22" fillId="0" borderId="84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horizontal="right" vertical="center"/>
    </xf>
    <xf numFmtId="0" fontId="30" fillId="32" borderId="88" xfId="0" applyFont="1" applyFill="1" applyBorder="1" applyAlignment="1">
      <alignment horizontal="center" vertical="center"/>
    </xf>
    <xf numFmtId="3" fontId="23" fillId="0" borderId="63" xfId="0" applyNumberFormat="1" applyFont="1" applyBorder="1" applyAlignment="1">
      <alignment horizontal="right" vertical="center"/>
    </xf>
    <xf numFmtId="3" fontId="23" fillId="0" borderId="30" xfId="0" applyNumberFormat="1" applyFont="1" applyBorder="1" applyAlignment="1">
      <alignment horizontal="right" vertical="center"/>
    </xf>
    <xf numFmtId="3" fontId="31" fillId="0" borderId="34" xfId="0" applyNumberFormat="1" applyFont="1" applyBorder="1" applyAlignment="1">
      <alignment horizontal="right" vertical="center"/>
    </xf>
    <xf numFmtId="3" fontId="31" fillId="0" borderId="17" xfId="0" applyNumberFormat="1" applyFont="1" applyBorder="1" applyAlignment="1">
      <alignment horizontal="right" vertical="center"/>
    </xf>
    <xf numFmtId="0" fontId="30" fillId="32" borderId="89" xfId="0" applyFont="1" applyFill="1" applyBorder="1" applyAlignment="1">
      <alignment horizontal="center" vertical="center"/>
    </xf>
    <xf numFmtId="3" fontId="22" fillId="0" borderId="57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" fillId="32" borderId="83" xfId="46" applyFont="1" applyFill="1" applyBorder="1" applyAlignment="1">
      <alignment horizontal="center" vertical="center" wrapText="1"/>
      <protection/>
    </xf>
    <xf numFmtId="0" fontId="5" fillId="32" borderId="29" xfId="46" applyFont="1" applyFill="1" applyBorder="1" applyAlignment="1">
      <alignment horizontal="center" vertical="center" wrapText="1"/>
      <protection/>
    </xf>
    <xf numFmtId="0" fontId="5" fillId="37" borderId="41" xfId="46" applyFont="1" applyFill="1" applyBorder="1" applyAlignment="1">
      <alignment horizontal="center" vertical="center" wrapText="1"/>
      <protection/>
    </xf>
    <xf numFmtId="0" fontId="5" fillId="32" borderId="84" xfId="46" applyFont="1" applyFill="1" applyBorder="1" applyAlignment="1">
      <alignment horizontal="center" vertical="center" wrapText="1"/>
      <protection/>
    </xf>
    <xf numFmtId="0" fontId="5" fillId="32" borderId="31" xfId="46" applyFont="1" applyFill="1" applyBorder="1" applyAlignment="1">
      <alignment horizontal="center" vertical="center" wrapText="1"/>
      <protection/>
    </xf>
    <xf numFmtId="0" fontId="5" fillId="37" borderId="79" xfId="46" applyFont="1" applyFill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3" fontId="5" fillId="0" borderId="28" xfId="46" applyNumberFormat="1" applyFont="1" applyFill="1" applyBorder="1" applyAlignment="1">
      <alignment horizontal="center" vertical="center"/>
      <protection/>
    </xf>
    <xf numFmtId="0" fontId="5" fillId="38" borderId="79" xfId="46" applyFont="1" applyFill="1" applyBorder="1" applyAlignment="1">
      <alignment horizontal="center" vertical="center" wrapText="1"/>
      <protection/>
    </xf>
    <xf numFmtId="0" fontId="5" fillId="0" borderId="39" xfId="46" applyFont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3" fontId="5" fillId="0" borderId="82" xfId="46" applyNumberFormat="1" applyFont="1" applyFill="1" applyBorder="1" applyAlignment="1">
      <alignment horizontal="center" vertical="center"/>
      <protection/>
    </xf>
    <xf numFmtId="49" fontId="6" fillId="0" borderId="85" xfId="46" applyNumberFormat="1" applyFont="1" applyBorder="1" applyAlignment="1">
      <alignment horizontal="center" vertical="center"/>
      <protection/>
    </xf>
    <xf numFmtId="0" fontId="5" fillId="0" borderId="19" xfId="46" applyFont="1" applyBorder="1" applyAlignment="1">
      <alignment horizontal="left" vertical="center" wrapText="1"/>
      <protection/>
    </xf>
    <xf numFmtId="3" fontId="6" fillId="0" borderId="77" xfId="46" applyNumberFormat="1" applyFont="1" applyBorder="1" applyAlignment="1">
      <alignment horizontal="center" vertical="center"/>
      <protection/>
    </xf>
    <xf numFmtId="0" fontId="6" fillId="37" borderId="79" xfId="46" applyFont="1" applyFill="1" applyBorder="1" applyAlignment="1">
      <alignment vertical="center"/>
      <protection/>
    </xf>
    <xf numFmtId="49" fontId="6" fillId="0" borderId="50" xfId="46" applyNumberFormat="1" applyFont="1" applyBorder="1" applyAlignment="1">
      <alignment horizontal="center" vertical="center"/>
      <protection/>
    </xf>
    <xf numFmtId="3" fontId="6" fillId="0" borderId="32" xfId="46" applyNumberFormat="1" applyFont="1" applyBorder="1" applyAlignment="1">
      <alignment horizontal="center" vertical="center"/>
      <protection/>
    </xf>
    <xf numFmtId="0" fontId="13" fillId="0" borderId="17" xfId="46" applyFont="1" applyBorder="1" applyAlignment="1">
      <alignment horizontal="left" vertical="center"/>
      <protection/>
    </xf>
    <xf numFmtId="3" fontId="6" fillId="0" borderId="68" xfId="46" applyNumberFormat="1" applyFont="1" applyBorder="1" applyAlignment="1">
      <alignment horizontal="center" vertical="center"/>
      <protection/>
    </xf>
    <xf numFmtId="0" fontId="6" fillId="37" borderId="79" xfId="46" applyFont="1" applyFill="1" applyBorder="1">
      <alignment/>
      <protection/>
    </xf>
    <xf numFmtId="49" fontId="6" fillId="0" borderId="34" xfId="46" applyNumberFormat="1" applyFont="1" applyBorder="1" applyAlignment="1">
      <alignment horizontal="center" vertical="center"/>
      <protection/>
    </xf>
    <xf numFmtId="3" fontId="6" fillId="0" borderId="30" xfId="46" applyNumberFormat="1" applyFont="1" applyBorder="1" applyAlignment="1">
      <alignment horizontal="center" vertical="center"/>
      <protection/>
    </xf>
    <xf numFmtId="49" fontId="6" fillId="0" borderId="63" xfId="46" applyNumberFormat="1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left" vertical="center" wrapText="1"/>
      <protection/>
    </xf>
    <xf numFmtId="0" fontId="6" fillId="37" borderId="79" xfId="46" applyFont="1" applyFill="1" applyBorder="1" applyAlignment="1">
      <alignment vertical="center" wrapText="1"/>
      <protection/>
    </xf>
    <xf numFmtId="49" fontId="6" fillId="0" borderId="34" xfId="46" applyNumberFormat="1" applyFont="1" applyBorder="1" applyAlignment="1">
      <alignment horizontal="center" vertical="center" wrapText="1"/>
      <protection/>
    </xf>
    <xf numFmtId="49" fontId="6" fillId="0" borderId="84" xfId="46" applyNumberFormat="1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left" vertical="center"/>
      <protection/>
    </xf>
    <xf numFmtId="3" fontId="6" fillId="0" borderId="22" xfId="46" applyNumberFormat="1" applyFont="1" applyBorder="1" applyAlignment="1">
      <alignment horizontal="center" vertical="center"/>
      <protection/>
    </xf>
    <xf numFmtId="49" fontId="6" fillId="0" borderId="57" xfId="46" applyNumberFormat="1" applyFont="1" applyBorder="1" applyAlignment="1">
      <alignment horizontal="center" vertical="center"/>
      <protection/>
    </xf>
    <xf numFmtId="3" fontId="6" fillId="0" borderId="31" xfId="46" applyNumberFormat="1" applyFont="1" applyBorder="1" applyAlignment="1">
      <alignment horizontal="center" vertical="center"/>
      <protection/>
    </xf>
    <xf numFmtId="0" fontId="5" fillId="32" borderId="15" xfId="46" applyFont="1" applyFill="1" applyBorder="1" applyAlignment="1">
      <alignment horizontal="center" vertical="center" wrapText="1"/>
      <protection/>
    </xf>
    <xf numFmtId="0" fontId="5" fillId="32" borderId="23" xfId="46" applyFont="1" applyFill="1" applyBorder="1" applyAlignment="1">
      <alignment horizontal="center" vertical="center" wrapText="1"/>
      <protection/>
    </xf>
    <xf numFmtId="3" fontId="5" fillId="32" borderId="82" xfId="46" applyNumberFormat="1" applyFont="1" applyFill="1" applyBorder="1" applyAlignment="1">
      <alignment horizontal="center" vertical="center"/>
      <protection/>
    </xf>
    <xf numFmtId="0" fontId="5" fillId="38" borderId="21" xfId="46" applyFont="1" applyFill="1" applyBorder="1" applyAlignment="1">
      <alignment horizontal="center" vertical="center" wrapText="1"/>
      <protection/>
    </xf>
    <xf numFmtId="0" fontId="5" fillId="32" borderId="26" xfId="46" applyFont="1" applyFill="1" applyBorder="1" applyAlignment="1">
      <alignment horizontal="center" vertical="center" wrapText="1"/>
      <protection/>
    </xf>
    <xf numFmtId="0" fontId="6" fillId="38" borderId="37" xfId="0" applyFont="1" applyFill="1" applyBorder="1" applyAlignment="1">
      <alignment/>
    </xf>
    <xf numFmtId="0" fontId="6" fillId="38" borderId="78" xfId="0" applyFont="1" applyFill="1" applyBorder="1" applyAlignment="1">
      <alignment/>
    </xf>
    <xf numFmtId="0" fontId="6" fillId="38" borderId="25" xfId="0" applyFont="1" applyFill="1" applyBorder="1" applyAlignment="1">
      <alignment/>
    </xf>
    <xf numFmtId="0" fontId="5" fillId="38" borderId="0" xfId="46" applyFont="1" applyFill="1" applyBorder="1" applyAlignment="1">
      <alignment horizontal="center" vertical="center" wrapText="1"/>
      <protection/>
    </xf>
    <xf numFmtId="0" fontId="6" fillId="38" borderId="40" xfId="0" applyFont="1" applyFill="1" applyBorder="1" applyAlignment="1">
      <alignment/>
    </xf>
    <xf numFmtId="3" fontId="6" fillId="0" borderId="68" xfId="46" applyNumberFormat="1" applyFont="1" applyBorder="1" applyAlignment="1">
      <alignment horizontal="center" vertical="center" wrapText="1"/>
      <protection/>
    </xf>
    <xf numFmtId="3" fontId="6" fillId="0" borderId="30" xfId="46" applyNumberFormat="1" applyFont="1" applyBorder="1" applyAlignment="1">
      <alignment horizontal="center" vertical="center" wrapText="1"/>
      <protection/>
    </xf>
    <xf numFmtId="0" fontId="5" fillId="32" borderId="13" xfId="46" applyFont="1" applyFill="1" applyBorder="1" applyAlignment="1">
      <alignment horizontal="center" vertical="center" wrapText="1"/>
      <protection/>
    </xf>
    <xf numFmtId="3" fontId="5" fillId="32" borderId="60" xfId="46" applyNumberFormat="1" applyFont="1" applyFill="1" applyBorder="1" applyAlignment="1">
      <alignment horizontal="center" vertical="center"/>
      <protection/>
    </xf>
    <xf numFmtId="0" fontId="5" fillId="38" borderId="45" xfId="46" applyFont="1" applyFill="1" applyBorder="1" applyAlignment="1">
      <alignment horizontal="center" vertical="center" wrapText="1"/>
      <protection/>
    </xf>
    <xf numFmtId="0" fontId="5" fillId="32" borderId="47" xfId="46" applyFont="1" applyFill="1" applyBorder="1" applyAlignment="1">
      <alignment horizontal="center" vertical="center" wrapText="1"/>
      <protection/>
    </xf>
    <xf numFmtId="3" fontId="5" fillId="32" borderId="28" xfId="46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8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0" fontId="5" fillId="32" borderId="37" xfId="0" applyFont="1" applyFill="1" applyBorder="1" applyAlignment="1">
      <alignment horizontal="right" vertical="center" wrapText="1"/>
    </xf>
    <xf numFmtId="0" fontId="5" fillId="32" borderId="26" xfId="0" applyFont="1" applyFill="1" applyBorder="1" applyAlignment="1">
      <alignment horizontal="right" vertical="center" wrapText="1"/>
    </xf>
    <xf numFmtId="3" fontId="6" fillId="32" borderId="47" xfId="0" applyNumberFormat="1" applyFont="1" applyFill="1" applyBorder="1" applyAlignment="1">
      <alignment horizontal="center" vertical="center"/>
    </xf>
    <xf numFmtId="3" fontId="6" fillId="32" borderId="28" xfId="0" applyNumberFormat="1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11" fillId="0" borderId="0" xfId="0" applyFont="1" applyAlignment="1">
      <alignment horizont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3" fontId="6" fillId="0" borderId="84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32" borderId="80" xfId="0" applyFont="1" applyFill="1" applyBorder="1" applyAlignment="1">
      <alignment horizontal="right" vertical="center" wrapText="1"/>
    </xf>
    <xf numFmtId="0" fontId="5" fillId="32" borderId="76" xfId="0" applyFont="1" applyFill="1" applyBorder="1" applyAlignment="1">
      <alignment horizontal="right" vertical="center" wrapText="1"/>
    </xf>
    <xf numFmtId="3" fontId="6" fillId="32" borderId="76" xfId="0" applyNumberFormat="1" applyFont="1" applyFill="1" applyBorder="1" applyAlignment="1">
      <alignment horizontal="center" vertical="center"/>
    </xf>
    <xf numFmtId="3" fontId="6" fillId="32" borderId="29" xfId="0" applyNumberFormat="1" applyFont="1" applyFill="1" applyBorder="1" applyAlignment="1">
      <alignment horizontal="center" vertical="center"/>
    </xf>
    <xf numFmtId="0" fontId="5" fillId="32" borderId="89" xfId="0" applyFont="1" applyFill="1" applyBorder="1" applyAlignment="1">
      <alignment horizontal="right" vertical="center" wrapText="1"/>
    </xf>
    <xf numFmtId="0" fontId="5" fillId="32" borderId="57" xfId="0" applyFont="1" applyFill="1" applyBorder="1" applyAlignment="1">
      <alignment horizontal="right" vertical="center" wrapText="1"/>
    </xf>
    <xf numFmtId="4" fontId="6" fillId="32" borderId="57" xfId="0" applyNumberFormat="1" applyFont="1" applyFill="1" applyBorder="1" applyAlignment="1">
      <alignment horizontal="center" vertical="center"/>
    </xf>
    <xf numFmtId="4" fontId="6" fillId="32" borderId="31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right" vertical="center" wrapText="1"/>
    </xf>
    <xf numFmtId="0" fontId="5" fillId="32" borderId="47" xfId="0" applyFont="1" applyFill="1" applyBorder="1" applyAlignment="1">
      <alignment horizontal="right" vertical="center" wrapText="1"/>
    </xf>
    <xf numFmtId="3" fontId="6" fillId="32" borderId="13" xfId="0" applyNumberFormat="1" applyFont="1" applyFill="1" applyBorder="1" applyAlignment="1">
      <alignment horizontal="center" vertical="center"/>
    </xf>
    <xf numFmtId="0" fontId="63" fillId="0" borderId="0" xfId="51">
      <alignment/>
      <protection/>
    </xf>
    <xf numFmtId="0" fontId="88" fillId="0" borderId="0" xfId="51" applyFont="1" applyAlignment="1">
      <alignment horizontal="center" vertical="center" wrapText="1"/>
      <protection/>
    </xf>
    <xf numFmtId="0" fontId="89" fillId="0" borderId="0" xfId="51" applyFont="1" applyAlignment="1">
      <alignment horizontal="center" vertical="center" wrapText="1"/>
      <protection/>
    </xf>
    <xf numFmtId="0" fontId="90" fillId="32" borderId="10" xfId="51" applyFont="1" applyFill="1" applyBorder="1" applyAlignment="1">
      <alignment horizontal="center" vertical="center" wrapText="1"/>
      <protection/>
    </xf>
    <xf numFmtId="0" fontId="90" fillId="32" borderId="11" xfId="51" applyFont="1" applyFill="1" applyBorder="1" applyAlignment="1">
      <alignment horizontal="center" vertical="center" wrapText="1"/>
      <protection/>
    </xf>
    <xf numFmtId="0" fontId="90" fillId="32" borderId="90" xfId="51" applyFont="1" applyFill="1" applyBorder="1" applyAlignment="1">
      <alignment horizontal="center" vertical="center" wrapText="1"/>
      <protection/>
    </xf>
    <xf numFmtId="0" fontId="90" fillId="32" borderId="91" xfId="51" applyFont="1" applyFill="1" applyBorder="1" applyAlignment="1">
      <alignment horizontal="center" vertical="center" wrapText="1"/>
      <protection/>
    </xf>
    <xf numFmtId="0" fontId="90" fillId="0" borderId="17" xfId="51" applyFont="1" applyFill="1" applyBorder="1" applyAlignment="1">
      <alignment horizontal="center" vertical="center" wrapText="1"/>
      <protection/>
    </xf>
    <xf numFmtId="3" fontId="90" fillId="0" borderId="17" xfId="51" applyNumberFormat="1" applyFont="1" applyBorder="1" applyAlignment="1">
      <alignment horizontal="center" vertical="center"/>
      <protection/>
    </xf>
    <xf numFmtId="3" fontId="90" fillId="0" borderId="92" xfId="51" applyNumberFormat="1" applyFont="1" applyBorder="1" applyAlignment="1">
      <alignment horizontal="center" vertical="center"/>
      <protection/>
    </xf>
    <xf numFmtId="3" fontId="90" fillId="0" borderId="84" xfId="51" applyNumberFormat="1" applyFont="1" applyBorder="1" applyAlignment="1">
      <alignment horizontal="center" vertical="center"/>
      <protection/>
    </xf>
    <xf numFmtId="3" fontId="90" fillId="0" borderId="18" xfId="51" applyNumberFormat="1" applyFont="1" applyBorder="1" applyAlignment="1">
      <alignment horizontal="center" vertical="center"/>
      <protection/>
    </xf>
    <xf numFmtId="3" fontId="90" fillId="32" borderId="37" xfId="51" applyNumberFormat="1" applyFont="1" applyFill="1" applyBorder="1" applyAlignment="1">
      <alignment horizontal="center" vertical="center"/>
      <protection/>
    </xf>
    <xf numFmtId="3" fontId="90" fillId="32" borderId="26" xfId="51" applyNumberFormat="1" applyFont="1" applyFill="1" applyBorder="1" applyAlignment="1">
      <alignment horizontal="center" vertical="center"/>
      <protection/>
    </xf>
    <xf numFmtId="3" fontId="90" fillId="32" borderId="13" xfId="5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32" borderId="76" xfId="46" applyFont="1" applyFill="1" applyBorder="1" applyAlignment="1">
      <alignment horizontal="center" vertical="center" wrapText="1"/>
      <protection/>
    </xf>
    <xf numFmtId="0" fontId="5" fillId="32" borderId="93" xfId="46" applyFont="1" applyFill="1" applyBorder="1" applyAlignment="1">
      <alignment horizontal="center" vertical="center" wrapText="1"/>
      <protection/>
    </xf>
    <xf numFmtId="0" fontId="5" fillId="32" borderId="57" xfId="46" applyFont="1" applyFill="1" applyBorder="1" applyAlignment="1">
      <alignment horizontal="center" vertical="center" wrapText="1"/>
      <protection/>
    </xf>
    <xf numFmtId="0" fontId="5" fillId="32" borderId="58" xfId="46" applyFont="1" applyFill="1" applyBorder="1" applyAlignment="1">
      <alignment horizontal="center" vertical="center" wrapText="1"/>
      <protection/>
    </xf>
    <xf numFmtId="49" fontId="6" fillId="36" borderId="85" xfId="46" applyNumberFormat="1" applyFont="1" applyFill="1" applyBorder="1" applyAlignment="1">
      <alignment horizontal="center" vertical="center"/>
      <protection/>
    </xf>
    <xf numFmtId="0" fontId="6" fillId="36" borderId="32" xfId="46" applyFont="1" applyFill="1" applyBorder="1" applyAlignment="1">
      <alignment horizontal="left" vertical="center" wrapText="1"/>
      <protection/>
    </xf>
    <xf numFmtId="3" fontId="6" fillId="0" borderId="50" xfId="46" applyNumberFormat="1" applyFont="1" applyFill="1" applyBorder="1" applyAlignment="1">
      <alignment horizontal="center" vertical="center"/>
      <protection/>
    </xf>
    <xf numFmtId="3" fontId="6" fillId="0" borderId="93" xfId="46" applyNumberFormat="1" applyFont="1" applyFill="1" applyBorder="1" applyAlignment="1">
      <alignment horizontal="center" vertical="center"/>
      <protection/>
    </xf>
    <xf numFmtId="3" fontId="6" fillId="0" borderId="19" xfId="46" applyNumberFormat="1" applyFont="1" applyFill="1" applyBorder="1" applyAlignment="1">
      <alignment horizontal="center" vertical="center"/>
      <protection/>
    </xf>
    <xf numFmtId="49" fontId="6" fillId="36" borderId="63" xfId="46" applyNumberFormat="1" applyFont="1" applyFill="1" applyBorder="1" applyAlignment="1">
      <alignment horizontal="center" vertical="center"/>
      <protection/>
    </xf>
    <xf numFmtId="0" fontId="6" fillId="36" borderId="30" xfId="46" applyFont="1" applyFill="1" applyBorder="1" applyAlignment="1">
      <alignment horizontal="left" vertical="center" wrapText="1"/>
      <protection/>
    </xf>
    <xf numFmtId="3" fontId="6" fillId="0" borderId="34" xfId="46" applyNumberFormat="1" applyFont="1" applyFill="1" applyBorder="1" applyAlignment="1">
      <alignment horizontal="center" vertical="center"/>
      <protection/>
    </xf>
    <xf numFmtId="3" fontId="6" fillId="0" borderId="94" xfId="46" applyNumberFormat="1" applyFont="1" applyFill="1" applyBorder="1" applyAlignment="1">
      <alignment horizontal="center" vertical="center"/>
      <protection/>
    </xf>
    <xf numFmtId="3" fontId="6" fillId="0" borderId="17" xfId="46" applyNumberFormat="1" applyFont="1" applyFill="1" applyBorder="1" applyAlignment="1">
      <alignment horizontal="center" vertical="center"/>
      <protection/>
    </xf>
    <xf numFmtId="49" fontId="6" fillId="36" borderId="30" xfId="46" applyNumberFormat="1" applyFont="1" applyFill="1" applyBorder="1" applyAlignment="1">
      <alignment horizontal="center" vertical="center" wrapText="1"/>
      <protection/>
    </xf>
    <xf numFmtId="0" fontId="6" fillId="36" borderId="30" xfId="46" applyFont="1" applyFill="1" applyBorder="1" applyAlignment="1">
      <alignment vertical="center"/>
      <protection/>
    </xf>
    <xf numFmtId="0" fontId="6" fillId="36" borderId="30" xfId="46" applyFont="1" applyFill="1" applyBorder="1" applyAlignment="1">
      <alignment vertical="center" wrapText="1"/>
      <protection/>
    </xf>
    <xf numFmtId="0" fontId="6" fillId="36" borderId="30" xfId="46" applyFont="1" applyFill="1" applyBorder="1" applyAlignment="1">
      <alignment horizontal="left" vertical="center"/>
      <protection/>
    </xf>
    <xf numFmtId="0" fontId="6" fillId="36" borderId="31" xfId="46" applyFont="1" applyFill="1" applyBorder="1" applyAlignment="1">
      <alignment horizontal="left" vertical="center" wrapText="1"/>
      <protection/>
    </xf>
    <xf numFmtId="3" fontId="6" fillId="0" borderId="57" xfId="46" applyNumberFormat="1" applyFont="1" applyFill="1" applyBorder="1" applyAlignment="1">
      <alignment horizontal="center" vertical="center"/>
      <protection/>
    </xf>
    <xf numFmtId="3" fontId="6" fillId="0" borderId="58" xfId="46" applyNumberFormat="1" applyFont="1" applyFill="1" applyBorder="1" applyAlignment="1">
      <alignment horizontal="center" vertical="center"/>
      <protection/>
    </xf>
    <xf numFmtId="3" fontId="6" fillId="0" borderId="18" xfId="46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3" fontId="6" fillId="0" borderId="32" xfId="46" applyNumberFormat="1" applyFont="1" applyFill="1" applyBorder="1" applyAlignment="1">
      <alignment horizontal="center" vertical="center"/>
      <protection/>
    </xf>
    <xf numFmtId="3" fontId="6" fillId="0" borderId="30" xfId="46" applyNumberFormat="1" applyFont="1" applyFill="1" applyBorder="1" applyAlignment="1">
      <alignment horizontal="center" vertical="center"/>
      <protection/>
    </xf>
    <xf numFmtId="3" fontId="6" fillId="0" borderId="31" xfId="46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36" fillId="0" borderId="0" xfId="0" applyFont="1" applyAlignment="1">
      <alignment horizontal="center" wrapText="1"/>
    </xf>
    <xf numFmtId="2" fontId="5" fillId="32" borderId="86" xfId="0" applyNumberFormat="1" applyFont="1" applyFill="1" applyBorder="1" applyAlignment="1">
      <alignment horizontal="center" vertical="center" wrapText="1"/>
    </xf>
    <xf numFmtId="2" fontId="5" fillId="32" borderId="95" xfId="0" applyNumberFormat="1" applyFont="1" applyFill="1" applyBorder="1" applyAlignment="1">
      <alignment horizontal="center" vertical="center" wrapText="1"/>
    </xf>
    <xf numFmtId="2" fontId="5" fillId="32" borderId="42" xfId="0" applyNumberFormat="1" applyFont="1" applyFill="1" applyBorder="1" applyAlignment="1">
      <alignment horizontal="center" vertical="center" wrapText="1"/>
    </xf>
    <xf numFmtId="2" fontId="5" fillId="32" borderId="96" xfId="0" applyNumberFormat="1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2" fontId="5" fillId="32" borderId="21" xfId="0" applyNumberFormat="1" applyFont="1" applyFill="1" applyBorder="1" applyAlignment="1">
      <alignment horizontal="center" vertical="center" wrapText="1"/>
    </xf>
    <xf numFmtId="0" fontId="5" fillId="32" borderId="83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wrapText="1"/>
    </xf>
    <xf numFmtId="0" fontId="5" fillId="32" borderId="8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wrapText="1"/>
    </xf>
    <xf numFmtId="0" fontId="6" fillId="0" borderId="85" xfId="0" applyFont="1" applyBorder="1" applyAlignment="1">
      <alignment horizontal="left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6" fillId="0" borderId="95" xfId="0" applyFont="1" applyBorder="1" applyAlignment="1">
      <alignment horizontal="right"/>
    </xf>
    <xf numFmtId="0" fontId="5" fillId="32" borderId="80" xfId="0" applyFont="1" applyFill="1" applyBorder="1" applyAlignment="1">
      <alignment horizontal="center" vertical="center" wrapText="1"/>
    </xf>
    <xf numFmtId="0" fontId="5" fillId="32" borderId="81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6" fillId="32" borderId="8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24" fillId="0" borderId="0" xfId="0" applyNumberFormat="1" applyFont="1" applyAlignment="1">
      <alignment horizontal="center" vertical="center" wrapText="1"/>
    </xf>
    <xf numFmtId="0" fontId="5" fillId="32" borderId="8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88" fillId="0" borderId="85" xfId="0" applyFont="1" applyBorder="1" applyAlignment="1">
      <alignment vertical="center" wrapText="1"/>
    </xf>
    <xf numFmtId="0" fontId="91" fillId="0" borderId="77" xfId="0" applyFont="1" applyBorder="1" applyAlignment="1">
      <alignment horizontal="center" vertical="center" wrapText="1"/>
    </xf>
    <xf numFmtId="0" fontId="88" fillId="0" borderId="63" xfId="0" applyFont="1" applyBorder="1" applyAlignment="1">
      <alignment vertical="center" wrapText="1"/>
    </xf>
    <xf numFmtId="0" fontId="91" fillId="0" borderId="68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0" fontId="91" fillId="0" borderId="63" xfId="0" applyFont="1" applyBorder="1" applyAlignment="1">
      <alignment vertical="center" wrapText="1"/>
    </xf>
    <xf numFmtId="3" fontId="92" fillId="39" borderId="17" xfId="0" applyNumberFormat="1" applyFont="1" applyFill="1" applyBorder="1" applyAlignment="1">
      <alignment horizontal="center" vertical="center"/>
    </xf>
    <xf numFmtId="3" fontId="24" fillId="0" borderId="34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33" xfId="0" applyNumberFormat="1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center" vertical="center"/>
    </xf>
    <xf numFmtId="0" fontId="88" fillId="0" borderId="84" xfId="0" applyFont="1" applyBorder="1" applyAlignment="1">
      <alignment vertical="center" wrapText="1"/>
    </xf>
    <xf numFmtId="0" fontId="91" fillId="0" borderId="22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right"/>
    </xf>
    <xf numFmtId="0" fontId="36" fillId="32" borderId="83" xfId="0" applyFont="1" applyFill="1" applyBorder="1" applyAlignment="1">
      <alignment horizontal="center" vertical="center" wrapText="1"/>
    </xf>
    <xf numFmtId="0" fontId="36" fillId="32" borderId="14" xfId="0" applyFont="1" applyFill="1" applyBorder="1" applyAlignment="1">
      <alignment horizontal="center" vertical="center" wrapText="1"/>
    </xf>
    <xf numFmtId="0" fontId="36" fillId="32" borderId="29" xfId="0" applyFont="1" applyFill="1" applyBorder="1" applyAlignment="1">
      <alignment horizontal="center" vertical="center" wrapText="1"/>
    </xf>
    <xf numFmtId="0" fontId="36" fillId="32" borderId="75" xfId="0" applyFont="1" applyFill="1" applyBorder="1" applyAlignment="1">
      <alignment horizontal="center" vertical="center" wrapText="1"/>
    </xf>
    <xf numFmtId="0" fontId="36" fillId="32" borderId="81" xfId="0" applyFont="1" applyFill="1" applyBorder="1" applyAlignment="1">
      <alignment horizontal="center" vertical="center" wrapText="1"/>
    </xf>
    <xf numFmtId="0" fontId="36" fillId="32" borderId="49" xfId="0" applyFont="1" applyFill="1" applyBorder="1" applyAlignment="1">
      <alignment horizontal="center" vertical="center" wrapText="1"/>
    </xf>
    <xf numFmtId="0" fontId="41" fillId="32" borderId="84" xfId="0" applyFont="1" applyFill="1" applyBorder="1" applyAlignment="1">
      <alignment horizontal="center" vertical="center"/>
    </xf>
    <xf numFmtId="0" fontId="41" fillId="32" borderId="18" xfId="0" applyFont="1" applyFill="1" applyBorder="1" applyAlignment="1">
      <alignment horizontal="center" vertical="center"/>
    </xf>
    <xf numFmtId="0" fontId="36" fillId="32" borderId="31" xfId="0" applyFont="1" applyFill="1" applyBorder="1" applyAlignment="1">
      <alignment horizontal="center" vertical="center" wrapText="1"/>
    </xf>
    <xf numFmtId="0" fontId="36" fillId="32" borderId="18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wrapText="1"/>
    </xf>
    <xf numFmtId="0" fontId="5" fillId="34" borderId="6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/>
    </xf>
    <xf numFmtId="3" fontId="42" fillId="0" borderId="30" xfId="0" applyNumberFormat="1" applyFont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24" fillId="34" borderId="70" xfId="0" applyFont="1" applyFill="1" applyBorder="1" applyAlignment="1">
      <alignment horizontal="left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68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70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177" fontId="5" fillId="0" borderId="78" xfId="0" applyNumberFormat="1" applyFont="1" applyBorder="1" applyAlignment="1">
      <alignment horizontal="center" vertical="center" wrapText="1"/>
    </xf>
    <xf numFmtId="177" fontId="5" fillId="0" borderId="78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6" fillId="0" borderId="78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178" fontId="11" fillId="32" borderId="41" xfId="0" applyNumberFormat="1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78" fontId="11" fillId="32" borderId="79" xfId="0" applyNumberFormat="1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3" fontId="11" fillId="32" borderId="11" xfId="0" applyNumberFormat="1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8" fontId="11" fillId="32" borderId="45" xfId="0" applyNumberFormat="1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3" fontId="11" fillId="32" borderId="13" xfId="0" applyNumberFormat="1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/>
    </xf>
    <xf numFmtId="178" fontId="24" fillId="32" borderId="45" xfId="0" applyNumberFormat="1" applyFont="1" applyFill="1" applyBorder="1" applyAlignment="1">
      <alignment horizontal="center" vertical="center" wrapText="1"/>
    </xf>
    <xf numFmtId="0" fontId="24" fillId="32" borderId="78" xfId="0" applyFont="1" applyFill="1" applyBorder="1" applyAlignment="1">
      <alignment horizontal="center" vertical="center" wrapText="1"/>
    </xf>
    <xf numFmtId="0" fontId="24" fillId="32" borderId="45" xfId="0" applyFont="1" applyFill="1" applyBorder="1" applyAlignment="1">
      <alignment horizontal="center" vertical="center" wrapText="1"/>
    </xf>
    <xf numFmtId="3" fontId="24" fillId="32" borderId="13" xfId="0" applyNumberFormat="1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24" fillId="0" borderId="5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77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49" fontId="24" fillId="0" borderId="30" xfId="0" applyNumberFormat="1" applyFont="1" applyFill="1" applyBorder="1" applyAlignment="1">
      <alignment horizontal="center" vertical="center"/>
    </xf>
    <xf numFmtId="3" fontId="42" fillId="0" borderId="68" xfId="0" applyNumberFormat="1" applyFont="1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6" xfId="0" applyFont="1" applyBorder="1" applyAlignment="1">
      <alignment horizontal="center" vertical="center"/>
    </xf>
    <xf numFmtId="0" fontId="40" fillId="0" borderId="96" xfId="0" applyFont="1" applyBorder="1" applyAlignment="1">
      <alignment vertical="center"/>
    </xf>
    <xf numFmtId="0" fontId="24" fillId="0" borderId="96" xfId="0" applyFont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8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49" fontId="24" fillId="0" borderId="31" xfId="0" applyNumberFormat="1" applyFont="1" applyFill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2" fillId="0" borderId="3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34" borderId="0" xfId="0" applyFill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15" fillId="0" borderId="78" xfId="0" applyFont="1" applyBorder="1" applyAlignment="1">
      <alignment/>
    </xf>
    <xf numFmtId="0" fontId="15" fillId="0" borderId="36" xfId="0" applyFont="1" applyBorder="1" applyAlignment="1">
      <alignment/>
    </xf>
    <xf numFmtId="0" fontId="25" fillId="33" borderId="45" xfId="0" applyFont="1" applyFill="1" applyBorder="1" applyAlignment="1">
      <alignment horizontal="center" vertical="center" wrapText="1"/>
    </xf>
    <xf numFmtId="0" fontId="25" fillId="33" borderId="45" xfId="0" applyFont="1" applyFill="1" applyBorder="1" applyAlignment="1">
      <alignment horizont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0" borderId="80" xfId="0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3" fontId="25" fillId="0" borderId="48" xfId="0" applyNumberFormat="1" applyFont="1" applyBorder="1" applyAlignment="1">
      <alignment/>
    </xf>
    <xf numFmtId="0" fontId="25" fillId="0" borderId="88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3" fontId="25" fillId="0" borderId="52" xfId="0" applyNumberFormat="1" applyFont="1" applyBorder="1" applyAlignment="1">
      <alignment/>
    </xf>
    <xf numFmtId="3" fontId="25" fillId="0" borderId="53" xfId="0" applyNumberFormat="1" applyFont="1" applyBorder="1" applyAlignment="1">
      <alignment/>
    </xf>
    <xf numFmtId="0" fontId="25" fillId="0" borderId="89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15" fillId="0" borderId="95" xfId="0" applyFont="1" applyBorder="1" applyAlignment="1">
      <alignment/>
    </xf>
    <xf numFmtId="0" fontId="90" fillId="0" borderId="78" xfId="0" applyFont="1" applyBorder="1" applyAlignment="1">
      <alignment horizontal="right"/>
    </xf>
    <xf numFmtId="58" fontId="80" fillId="33" borderId="45" xfId="0" applyNumberFormat="1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25" fillId="0" borderId="86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3" fontId="25" fillId="0" borderId="49" xfId="0" applyNumberFormat="1" applyFont="1" applyBorder="1" applyAlignment="1">
      <alignment/>
    </xf>
    <xf numFmtId="0" fontId="25" fillId="0" borderId="61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73" xfId="0" applyFont="1" applyBorder="1" applyAlignment="1">
      <alignment/>
    </xf>
    <xf numFmtId="0" fontId="25" fillId="0" borderId="65" xfId="0" applyFont="1" applyBorder="1" applyAlignment="1">
      <alignment/>
    </xf>
    <xf numFmtId="0" fontId="25" fillId="33" borderId="89" xfId="0" applyFont="1" applyFill="1" applyBorder="1" applyAlignment="1">
      <alignment horizontal="center"/>
    </xf>
    <xf numFmtId="0" fontId="25" fillId="33" borderId="56" xfId="0" applyFont="1" applyFill="1" applyBorder="1" applyAlignment="1">
      <alignment horizontal="center"/>
    </xf>
    <xf numFmtId="0" fontId="25" fillId="34" borderId="95" xfId="0" applyFont="1" applyFill="1" applyBorder="1" applyAlignment="1">
      <alignment/>
    </xf>
    <xf numFmtId="0" fontId="25" fillId="34" borderId="95" xfId="0" applyFont="1" applyFill="1" applyBorder="1" applyAlignment="1">
      <alignment horizontal="right"/>
    </xf>
    <xf numFmtId="0" fontId="25" fillId="34" borderId="95" xfId="0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/>
    </xf>
    <xf numFmtId="0" fontId="25" fillId="34" borderId="78" xfId="0" applyFont="1" applyFill="1" applyBorder="1" applyAlignment="1">
      <alignment horizontal="center"/>
    </xf>
    <xf numFmtId="0" fontId="25" fillId="0" borderId="78" xfId="0" applyFont="1" applyBorder="1" applyAlignment="1">
      <alignment/>
    </xf>
    <xf numFmtId="0" fontId="25" fillId="34" borderId="36" xfId="0" applyFont="1" applyFill="1" applyBorder="1" applyAlignment="1">
      <alignment horizontal="right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wrapText="1"/>
    </xf>
    <xf numFmtId="0" fontId="25" fillId="0" borderId="41" xfId="0" applyFont="1" applyBorder="1" applyAlignment="1">
      <alignment horizontal="left" vertical="center"/>
    </xf>
    <xf numFmtId="0" fontId="25" fillId="34" borderId="48" xfId="0" applyFont="1" applyFill="1" applyBorder="1" applyAlignment="1">
      <alignment horizontal="left"/>
    </xf>
    <xf numFmtId="3" fontId="25" fillId="34" borderId="48" xfId="0" applyNumberFormat="1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5" fillId="0" borderId="79" xfId="0" applyFont="1" applyBorder="1" applyAlignment="1">
      <alignment horizontal="left" vertical="center"/>
    </xf>
    <xf numFmtId="0" fontId="25" fillId="34" borderId="21" xfId="0" applyFont="1" applyFill="1" applyBorder="1" applyAlignment="1">
      <alignment horizontal="left"/>
    </xf>
    <xf numFmtId="3" fontId="25" fillId="34" borderId="79" xfId="0" applyNumberFormat="1" applyFont="1" applyFill="1" applyBorder="1" applyAlignment="1">
      <alignment horizontal="center" vertical="center" wrapText="1"/>
    </xf>
    <xf numFmtId="0" fontId="25" fillId="34" borderId="79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center"/>
    </xf>
    <xf numFmtId="0" fontId="25" fillId="0" borderId="55" xfId="0" applyFont="1" applyBorder="1" applyAlignment="1">
      <alignment horizontal="left"/>
    </xf>
    <xf numFmtId="3" fontId="25" fillId="0" borderId="55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65" xfId="0" applyFont="1" applyBorder="1" applyAlignment="1">
      <alignment horizontal="left"/>
    </xf>
    <xf numFmtId="0" fontId="25" fillId="0" borderId="73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33" borderId="79" xfId="0" applyFont="1" applyFill="1" applyBorder="1" applyAlignment="1">
      <alignment horizontal="left" vertical="center"/>
    </xf>
    <xf numFmtId="0" fontId="25" fillId="33" borderId="65" xfId="0" applyFont="1" applyFill="1" applyBorder="1" applyAlignment="1">
      <alignment horizontal="left"/>
    </xf>
    <xf numFmtId="0" fontId="25" fillId="33" borderId="65" xfId="0" applyFont="1" applyFill="1" applyBorder="1" applyAlignment="1">
      <alignment horizontal="center" vertical="center"/>
    </xf>
    <xf numFmtId="0" fontId="25" fillId="33" borderId="73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left" vertical="center"/>
    </xf>
    <xf numFmtId="0" fontId="25" fillId="33" borderId="36" xfId="0" applyFont="1" applyFill="1" applyBorder="1" applyAlignment="1">
      <alignment horizontal="left"/>
    </xf>
    <xf numFmtId="0" fontId="25" fillId="33" borderId="56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15" fillId="34" borderId="95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center"/>
    </xf>
    <xf numFmtId="0" fontId="15" fillId="34" borderId="95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93" fillId="34" borderId="0" xfId="0" applyFont="1" applyFill="1" applyBorder="1" applyAlignment="1">
      <alignment/>
    </xf>
    <xf numFmtId="0" fontId="80" fillId="34" borderId="0" xfId="0" applyFont="1" applyFill="1" applyBorder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93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15" fillId="0" borderId="98" xfId="0" applyFont="1" applyBorder="1" applyAlignment="1">
      <alignment/>
    </xf>
    <xf numFmtId="0" fontId="90" fillId="0" borderId="99" xfId="0" applyFont="1" applyBorder="1" applyAlignment="1">
      <alignment horizontal="right"/>
    </xf>
    <xf numFmtId="0" fontId="5" fillId="33" borderId="100" xfId="0" applyFont="1" applyFill="1" applyBorder="1" applyAlignment="1">
      <alignment horizontal="center" wrapText="1"/>
    </xf>
    <xf numFmtId="0" fontId="5" fillId="33" borderId="101" xfId="0" applyFont="1" applyFill="1" applyBorder="1" applyAlignment="1">
      <alignment horizontal="center" wrapText="1"/>
    </xf>
    <xf numFmtId="0" fontId="88" fillId="33" borderId="102" xfId="0" applyFont="1" applyFill="1" applyBorder="1" applyAlignment="1">
      <alignment/>
    </xf>
    <xf numFmtId="0" fontId="6" fillId="0" borderId="103" xfId="0" applyFont="1" applyBorder="1" applyAlignment="1">
      <alignment/>
    </xf>
    <xf numFmtId="3" fontId="25" fillId="0" borderId="19" xfId="0" applyNumberFormat="1" applyFont="1" applyBorder="1" applyAlignment="1">
      <alignment horizontal="center" vertical="center"/>
    </xf>
    <xf numFmtId="3" fontId="25" fillId="0" borderId="50" xfId="0" applyNumberFormat="1" applyFont="1" applyBorder="1" applyAlignment="1">
      <alignment horizontal="center" vertical="center"/>
    </xf>
    <xf numFmtId="0" fontId="15" fillId="33" borderId="16" xfId="0" applyFont="1" applyFill="1" applyBorder="1" applyAlignment="1">
      <alignment/>
    </xf>
    <xf numFmtId="0" fontId="6" fillId="0" borderId="47" xfId="0" applyFont="1" applyBorder="1" applyAlignment="1">
      <alignment/>
    </xf>
    <xf numFmtId="3" fontId="25" fillId="0" borderId="18" xfId="0" applyNumberFormat="1" applyFont="1" applyBorder="1" applyAlignment="1">
      <alignment horizontal="center" vertical="center"/>
    </xf>
    <xf numFmtId="3" fontId="25" fillId="0" borderId="47" xfId="0" applyNumberFormat="1" applyFont="1" applyBorder="1" applyAlignment="1">
      <alignment horizontal="center" vertical="center"/>
    </xf>
    <xf numFmtId="0" fontId="80" fillId="33" borderId="69" xfId="0" applyFont="1" applyFill="1" applyBorder="1" applyAlignment="1">
      <alignment/>
    </xf>
    <xf numFmtId="0" fontId="80" fillId="33" borderId="44" xfId="0" applyFont="1" applyFill="1" applyBorder="1" applyAlignment="1">
      <alignment horizontal="right"/>
    </xf>
    <xf numFmtId="179" fontId="25" fillId="33" borderId="14" xfId="20" applyNumberFormat="1" applyFont="1" applyFill="1" applyBorder="1" applyAlignment="1">
      <alignment horizontal="center" vertical="center"/>
    </xf>
    <xf numFmtId="0" fontId="80" fillId="33" borderId="104" xfId="0" applyFont="1" applyFill="1" applyBorder="1" applyAlignment="1">
      <alignment horizontal="right"/>
    </xf>
    <xf numFmtId="0" fontId="80" fillId="33" borderId="99" xfId="0" applyFont="1" applyFill="1" applyBorder="1" applyAlignment="1">
      <alignment horizontal="right"/>
    </xf>
    <xf numFmtId="179" fontId="25" fillId="33" borderId="105" xfId="20" applyNumberFormat="1" applyFont="1" applyFill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0" fontId="88" fillId="33" borderId="16" xfId="0" applyFont="1" applyFill="1" applyBorder="1" applyAlignment="1">
      <alignment/>
    </xf>
    <xf numFmtId="0" fontId="15" fillId="34" borderId="106" xfId="0" applyFont="1" applyFill="1" applyBorder="1" applyAlignment="1">
      <alignment/>
    </xf>
    <xf numFmtId="0" fontId="15" fillId="34" borderId="107" xfId="0" applyFont="1" applyFill="1" applyBorder="1" applyAlignment="1">
      <alignment horizontal="right"/>
    </xf>
    <xf numFmtId="9" fontId="25" fillId="34" borderId="107" xfId="20" applyFont="1" applyFill="1" applyBorder="1" applyAlignment="1">
      <alignment/>
    </xf>
    <xf numFmtId="9" fontId="25" fillId="34" borderId="108" xfId="20" applyFont="1" applyFill="1" applyBorder="1" applyAlignment="1">
      <alignment/>
    </xf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36" fillId="0" borderId="0" xfId="0" applyFont="1" applyAlignment="1">
      <alignment horizontal="center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56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88" fillId="0" borderId="52" xfId="0" applyFont="1" applyBorder="1" applyAlignment="1">
      <alignment vertical="center" wrapText="1"/>
    </xf>
    <xf numFmtId="0" fontId="91" fillId="0" borderId="53" xfId="0" applyFont="1" applyBorder="1" applyAlignment="1">
      <alignment horizontal="center" vertical="center" wrapText="1"/>
    </xf>
    <xf numFmtId="3" fontId="25" fillId="0" borderId="52" xfId="0" applyNumberFormat="1" applyFont="1" applyBorder="1" applyAlignment="1">
      <alignment horizontal="center" vertical="center"/>
    </xf>
    <xf numFmtId="3" fontId="25" fillId="0" borderId="53" xfId="0" applyNumberFormat="1" applyFont="1" applyBorder="1" applyAlignment="1">
      <alignment horizontal="center" vertical="center"/>
    </xf>
    <xf numFmtId="0" fontId="91" fillId="0" borderId="52" xfId="0" applyFont="1" applyBorder="1" applyAlignment="1">
      <alignment vertical="center" wrapText="1"/>
    </xf>
    <xf numFmtId="3" fontId="15" fillId="0" borderId="53" xfId="0" applyNumberFormat="1" applyFont="1" applyBorder="1" applyAlignment="1">
      <alignment horizontal="center" vertical="center"/>
    </xf>
    <xf numFmtId="0" fontId="88" fillId="0" borderId="55" xfId="0" applyFont="1" applyBorder="1" applyAlignment="1">
      <alignment vertical="center" wrapText="1"/>
    </xf>
    <xf numFmtId="0" fontId="91" fillId="0" borderId="56" xfId="0" applyFont="1" applyBorder="1" applyAlignment="1">
      <alignment horizontal="center" vertical="center" wrapText="1"/>
    </xf>
    <xf numFmtId="3" fontId="15" fillId="0" borderId="5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6" fillId="32" borderId="10" xfId="0" applyFont="1" applyFill="1" applyBorder="1" applyAlignment="1">
      <alignment horizontal="center" vertical="center" wrapText="1"/>
    </xf>
    <xf numFmtId="0" fontId="36" fillId="32" borderId="42" xfId="0" applyFont="1" applyFill="1" applyBorder="1" applyAlignment="1">
      <alignment horizontal="center" vertical="center" wrapText="1"/>
    </xf>
    <xf numFmtId="0" fontId="36" fillId="32" borderId="12" xfId="0" applyFont="1" applyFill="1" applyBorder="1" applyAlignment="1">
      <alignment horizontal="center" vertical="center" wrapText="1"/>
    </xf>
    <xf numFmtId="0" fontId="36" fillId="32" borderId="3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wrapText="1"/>
    </xf>
    <xf numFmtId="0" fontId="5" fillId="34" borderId="63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wrapText="1"/>
    </xf>
    <xf numFmtId="0" fontId="5" fillId="34" borderId="30" xfId="0" applyFont="1" applyFill="1" applyBorder="1" applyAlignment="1">
      <alignment horizontal="center" wrapText="1"/>
    </xf>
    <xf numFmtId="0" fontId="6" fillId="34" borderId="63" xfId="0" applyFont="1" applyFill="1" applyBorder="1" applyAlignment="1">
      <alignment horizontal="center" wrapText="1"/>
    </xf>
    <xf numFmtId="0" fontId="24" fillId="34" borderId="17" xfId="0" applyFont="1" applyFill="1" applyBorder="1" applyAlignment="1">
      <alignment wrapText="1"/>
    </xf>
    <xf numFmtId="0" fontId="6" fillId="34" borderId="30" xfId="0" applyFont="1" applyFill="1" applyBorder="1" applyAlignment="1">
      <alignment horizontal="center" wrapText="1"/>
    </xf>
    <xf numFmtId="0" fontId="5" fillId="34" borderId="63" xfId="0" applyFont="1" applyFill="1" applyBorder="1" applyAlignment="1">
      <alignment wrapText="1"/>
    </xf>
    <xf numFmtId="0" fontId="11" fillId="34" borderId="17" xfId="0" applyFont="1" applyFill="1" applyBorder="1" applyAlignment="1">
      <alignment horizontal="left" wrapText="1"/>
    </xf>
    <xf numFmtId="0" fontId="24" fillId="34" borderId="17" xfId="0" applyFont="1" applyFill="1" applyBorder="1" applyAlignment="1">
      <alignment horizontal="left" wrapText="1"/>
    </xf>
    <xf numFmtId="0" fontId="6" fillId="34" borderId="63" xfId="0" applyFont="1" applyFill="1" applyBorder="1" applyAlignment="1">
      <alignment wrapText="1"/>
    </xf>
    <xf numFmtId="0" fontId="6" fillId="0" borderId="63" xfId="0" applyFont="1" applyFill="1" applyBorder="1" applyAlignment="1">
      <alignment wrapText="1"/>
    </xf>
    <xf numFmtId="0" fontId="24" fillId="0" borderId="17" xfId="0" applyFont="1" applyFill="1" applyBorder="1" applyAlignment="1">
      <alignment horizontal="left" wrapText="1"/>
    </xf>
    <xf numFmtId="0" fontId="6" fillId="0" borderId="84" xfId="0" applyFont="1" applyFill="1" applyBorder="1" applyAlignment="1">
      <alignment wrapText="1"/>
    </xf>
    <xf numFmtId="0" fontId="24" fillId="0" borderId="18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8" fontId="11" fillId="32" borderId="10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178" fontId="11" fillId="32" borderId="12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68" xfId="0" applyNumberFormat="1" applyFont="1" applyBorder="1" applyAlignment="1">
      <alignment horizontal="center" vertical="center"/>
    </xf>
    <xf numFmtId="3" fontId="24" fillId="0" borderId="68" xfId="0" applyNumberFormat="1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</cellXfs>
  <cellStyles count="5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Normal 3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  <cellStyle name="Excel Built-in Normal" xfId="66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Box 27"/>
        <xdr:cNvSpPr txBox="1">
          <a:spLocks noChangeArrowheads="1"/>
        </xdr:cNvSpPr>
      </xdr:nvSpPr>
      <xdr:spPr>
        <a:xfrm>
          <a:off x="2667000" y="6886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A1">
      <selection activeCell="F78" sqref="F78"/>
    </sheetView>
  </sheetViews>
  <sheetFormatPr defaultColWidth="9.140625" defaultRowHeight="12.75"/>
  <cols>
    <col min="1" max="1" width="9.140625" style="772" customWidth="1"/>
    <col min="2" max="2" width="25.7109375" style="772" customWidth="1"/>
    <col min="3" max="3" width="95.57421875" style="772" customWidth="1"/>
    <col min="4" max="4" width="9.8515625" style="772" customWidth="1"/>
    <col min="5" max="6" width="25.7109375" style="772" customWidth="1"/>
    <col min="7" max="16384" width="9.140625" style="772" customWidth="1"/>
  </cols>
  <sheetData>
    <row r="1" ht="18.75">
      <c r="F1" s="773" t="s">
        <v>0</v>
      </c>
    </row>
    <row r="3" spans="2:6" ht="30" customHeight="1">
      <c r="B3" s="774" t="s">
        <v>1</v>
      </c>
      <c r="C3" s="774"/>
      <c r="D3" s="774"/>
      <c r="E3" s="774"/>
      <c r="F3" s="774"/>
    </row>
    <row r="4" spans="2:6" ht="26.25" customHeight="1">
      <c r="B4" s="985"/>
      <c r="C4" s="986"/>
      <c r="D4" s="986"/>
      <c r="F4" s="987" t="s">
        <v>2</v>
      </c>
    </row>
    <row r="5" spans="2:6" s="768" customFormat="1" ht="30" customHeight="1">
      <c r="B5" s="988" t="s">
        <v>3</v>
      </c>
      <c r="C5" s="989" t="s">
        <v>4</v>
      </c>
      <c r="D5" s="990" t="s">
        <v>5</v>
      </c>
      <c r="E5" s="787" t="s">
        <v>6</v>
      </c>
      <c r="F5" s="990" t="s">
        <v>7</v>
      </c>
    </row>
    <row r="6" spans="2:7" s="769" customFormat="1" ht="33" customHeight="1">
      <c r="B6" s="991"/>
      <c r="C6" s="992"/>
      <c r="D6" s="993"/>
      <c r="E6" s="792"/>
      <c r="F6" s="994"/>
      <c r="G6" s="816"/>
    </row>
    <row r="7" spans="2:7" s="770" customFormat="1" ht="34.5" customHeight="1">
      <c r="B7" s="995"/>
      <c r="C7" s="801" t="s">
        <v>8</v>
      </c>
      <c r="D7" s="996"/>
      <c r="E7" s="803"/>
      <c r="F7" s="804"/>
      <c r="G7" s="817"/>
    </row>
    <row r="8" spans="2:7" s="770" customFormat="1" ht="34.5" customHeight="1">
      <c r="B8" s="805">
        <v>0</v>
      </c>
      <c r="C8" s="806" t="s">
        <v>9</v>
      </c>
      <c r="D8" s="807" t="s">
        <v>10</v>
      </c>
      <c r="E8" s="997"/>
      <c r="F8" s="998"/>
      <c r="G8" s="817"/>
    </row>
    <row r="9" spans="2:7" s="770" customFormat="1" ht="34.5" customHeight="1">
      <c r="B9" s="805"/>
      <c r="C9" s="806" t="s">
        <v>11</v>
      </c>
      <c r="D9" s="807" t="s">
        <v>12</v>
      </c>
      <c r="E9" s="997">
        <v>95000</v>
      </c>
      <c r="F9" s="998">
        <v>85000</v>
      </c>
      <c r="G9" s="817"/>
    </row>
    <row r="10" spans="2:7" s="770" customFormat="1" ht="34.5" customHeight="1">
      <c r="B10" s="805">
        <v>1</v>
      </c>
      <c r="C10" s="806" t="s">
        <v>13</v>
      </c>
      <c r="D10" s="807" t="s">
        <v>14</v>
      </c>
      <c r="E10" s="997"/>
      <c r="F10" s="998"/>
      <c r="G10" s="817"/>
    </row>
    <row r="11" spans="2:7" s="770" customFormat="1" ht="34.5" customHeight="1">
      <c r="B11" s="805" t="s">
        <v>15</v>
      </c>
      <c r="C11" s="809" t="s">
        <v>16</v>
      </c>
      <c r="D11" s="807" t="s">
        <v>17</v>
      </c>
      <c r="E11" s="997"/>
      <c r="F11" s="998"/>
      <c r="G11" s="817"/>
    </row>
    <row r="12" spans="2:7" s="770" customFormat="1" ht="34.5" customHeight="1">
      <c r="B12" s="805" t="s">
        <v>18</v>
      </c>
      <c r="C12" s="809" t="s">
        <v>19</v>
      </c>
      <c r="D12" s="807" t="s">
        <v>20</v>
      </c>
      <c r="E12" s="997"/>
      <c r="F12" s="998"/>
      <c r="G12" s="817"/>
    </row>
    <row r="13" spans="2:7" s="770" customFormat="1" ht="34.5" customHeight="1">
      <c r="B13" s="805" t="s">
        <v>21</v>
      </c>
      <c r="C13" s="809" t="s">
        <v>22</v>
      </c>
      <c r="D13" s="807" t="s">
        <v>23</v>
      </c>
      <c r="E13" s="997"/>
      <c r="F13" s="998"/>
      <c r="G13" s="817"/>
    </row>
    <row r="14" spans="2:7" s="770" customFormat="1" ht="34.5" customHeight="1">
      <c r="B14" s="810" t="s">
        <v>24</v>
      </c>
      <c r="C14" s="809" t="s">
        <v>25</v>
      </c>
      <c r="D14" s="807" t="s">
        <v>26</v>
      </c>
      <c r="E14" s="997"/>
      <c r="F14" s="998"/>
      <c r="G14" s="817"/>
    </row>
    <row r="15" spans="2:7" s="770" customFormat="1" ht="34.5" customHeight="1">
      <c r="B15" s="810" t="s">
        <v>27</v>
      </c>
      <c r="C15" s="809" t="s">
        <v>28</v>
      </c>
      <c r="D15" s="807" t="s">
        <v>29</v>
      </c>
      <c r="E15" s="997"/>
      <c r="F15" s="998"/>
      <c r="G15" s="817"/>
    </row>
    <row r="16" spans="2:7" s="770" customFormat="1" ht="34.5" customHeight="1">
      <c r="B16" s="810" t="s">
        <v>30</v>
      </c>
      <c r="C16" s="809" t="s">
        <v>31</v>
      </c>
      <c r="D16" s="807" t="s">
        <v>32</v>
      </c>
      <c r="E16" s="997"/>
      <c r="F16" s="998"/>
      <c r="G16" s="817"/>
    </row>
    <row r="17" spans="2:7" s="770" customFormat="1" ht="34.5" customHeight="1">
      <c r="B17" s="811">
        <v>2</v>
      </c>
      <c r="C17" s="806" t="s">
        <v>33</v>
      </c>
      <c r="D17" s="807" t="s">
        <v>34</v>
      </c>
      <c r="E17" s="997">
        <v>95000</v>
      </c>
      <c r="F17" s="998">
        <v>85000</v>
      </c>
      <c r="G17" s="817"/>
    </row>
    <row r="18" spans="2:7" s="770" customFormat="1" ht="34.5" customHeight="1">
      <c r="B18" s="805" t="s">
        <v>35</v>
      </c>
      <c r="C18" s="809" t="s">
        <v>36</v>
      </c>
      <c r="D18" s="807" t="s">
        <v>37</v>
      </c>
      <c r="E18" s="997"/>
      <c r="F18" s="998"/>
      <c r="G18" s="817"/>
    </row>
    <row r="19" spans="2:7" s="770" customFormat="1" ht="34.5" customHeight="1">
      <c r="B19" s="810" t="s">
        <v>38</v>
      </c>
      <c r="C19" s="809" t="s">
        <v>39</v>
      </c>
      <c r="D19" s="807" t="s">
        <v>40</v>
      </c>
      <c r="E19" s="997"/>
      <c r="F19" s="998"/>
      <c r="G19" s="817"/>
    </row>
    <row r="20" spans="2:7" s="770" customFormat="1" ht="34.5" customHeight="1">
      <c r="B20" s="805" t="s">
        <v>41</v>
      </c>
      <c r="C20" s="809" t="s">
        <v>42</v>
      </c>
      <c r="D20" s="807" t="s">
        <v>43</v>
      </c>
      <c r="E20" s="997">
        <v>95000</v>
      </c>
      <c r="F20" s="998">
        <v>85000</v>
      </c>
      <c r="G20" s="817"/>
    </row>
    <row r="21" spans="2:7" s="770" customFormat="1" ht="34.5" customHeight="1">
      <c r="B21" s="805" t="s">
        <v>44</v>
      </c>
      <c r="C21" s="809" t="s">
        <v>45</v>
      </c>
      <c r="D21" s="807" t="s">
        <v>46</v>
      </c>
      <c r="E21" s="997"/>
      <c r="F21" s="998"/>
      <c r="G21" s="817"/>
    </row>
    <row r="22" spans="2:7" s="770" customFormat="1" ht="34.5" customHeight="1">
      <c r="B22" s="805" t="s">
        <v>47</v>
      </c>
      <c r="C22" s="809" t="s">
        <v>48</v>
      </c>
      <c r="D22" s="807" t="s">
        <v>49</v>
      </c>
      <c r="E22" s="997"/>
      <c r="F22" s="998"/>
      <c r="G22" s="817"/>
    </row>
    <row r="23" spans="2:7" s="770" customFormat="1" ht="34.5" customHeight="1">
      <c r="B23" s="805" t="s">
        <v>50</v>
      </c>
      <c r="C23" s="809" t="s">
        <v>51</v>
      </c>
      <c r="D23" s="807" t="s">
        <v>52</v>
      </c>
      <c r="E23" s="997"/>
      <c r="F23" s="998"/>
      <c r="G23" s="817"/>
    </row>
    <row r="24" spans="2:7" s="770" customFormat="1" ht="34.5" customHeight="1">
      <c r="B24" s="805" t="s">
        <v>53</v>
      </c>
      <c r="C24" s="809" t="s">
        <v>54</v>
      </c>
      <c r="D24" s="807" t="s">
        <v>55</v>
      </c>
      <c r="E24" s="997"/>
      <c r="F24" s="998"/>
      <c r="G24" s="817"/>
    </row>
    <row r="25" spans="2:7" s="770" customFormat="1" ht="34.5" customHeight="1">
      <c r="B25" s="805" t="s">
        <v>56</v>
      </c>
      <c r="C25" s="809" t="s">
        <v>57</v>
      </c>
      <c r="D25" s="807" t="s">
        <v>58</v>
      </c>
      <c r="E25" s="997"/>
      <c r="F25" s="998"/>
      <c r="G25" s="817"/>
    </row>
    <row r="26" spans="2:7" s="770" customFormat="1" ht="34.5" customHeight="1">
      <c r="B26" s="811">
        <v>3</v>
      </c>
      <c r="C26" s="806" t="s">
        <v>59</v>
      </c>
      <c r="D26" s="807" t="s">
        <v>60</v>
      </c>
      <c r="E26" s="997"/>
      <c r="F26" s="998"/>
      <c r="G26" s="817"/>
    </row>
    <row r="27" spans="2:7" s="770" customFormat="1" ht="34.5" customHeight="1">
      <c r="B27" s="805" t="s">
        <v>61</v>
      </c>
      <c r="C27" s="809" t="s">
        <v>62</v>
      </c>
      <c r="D27" s="807" t="s">
        <v>63</v>
      </c>
      <c r="E27" s="997"/>
      <c r="F27" s="998"/>
      <c r="G27" s="817"/>
    </row>
    <row r="28" spans="2:7" s="770" customFormat="1" ht="34.5" customHeight="1">
      <c r="B28" s="810" t="s">
        <v>64</v>
      </c>
      <c r="C28" s="809" t="s">
        <v>65</v>
      </c>
      <c r="D28" s="807" t="s">
        <v>66</v>
      </c>
      <c r="E28" s="997"/>
      <c r="F28" s="998"/>
      <c r="G28" s="817"/>
    </row>
    <row r="29" spans="2:7" s="770" customFormat="1" ht="34.5" customHeight="1">
      <c r="B29" s="810" t="s">
        <v>67</v>
      </c>
      <c r="C29" s="809" t="s">
        <v>68</v>
      </c>
      <c r="D29" s="807" t="s">
        <v>69</v>
      </c>
      <c r="E29" s="997"/>
      <c r="F29" s="998"/>
      <c r="G29" s="817"/>
    </row>
    <row r="30" spans="2:7" s="770" customFormat="1" ht="34.5" customHeight="1">
      <c r="B30" s="810" t="s">
        <v>70</v>
      </c>
      <c r="C30" s="809" t="s">
        <v>71</v>
      </c>
      <c r="D30" s="807" t="s">
        <v>72</v>
      </c>
      <c r="E30" s="997"/>
      <c r="F30" s="998"/>
      <c r="G30" s="817"/>
    </row>
    <row r="31" spans="2:7" s="770" customFormat="1" ht="34.5" customHeight="1">
      <c r="B31" s="812" t="s">
        <v>73</v>
      </c>
      <c r="C31" s="806" t="s">
        <v>74</v>
      </c>
      <c r="D31" s="807" t="s">
        <v>75</v>
      </c>
      <c r="E31" s="997"/>
      <c r="F31" s="998"/>
      <c r="G31" s="817"/>
    </row>
    <row r="32" spans="2:7" s="770" customFormat="1" ht="34.5" customHeight="1">
      <c r="B32" s="810" t="s">
        <v>76</v>
      </c>
      <c r="C32" s="809" t="s">
        <v>77</v>
      </c>
      <c r="D32" s="807" t="s">
        <v>78</v>
      </c>
      <c r="E32" s="997"/>
      <c r="F32" s="998"/>
      <c r="G32" s="817"/>
    </row>
    <row r="33" spans="2:7" s="770" customFormat="1" ht="34.5" customHeight="1">
      <c r="B33" s="810" t="s">
        <v>79</v>
      </c>
      <c r="C33" s="809" t="s">
        <v>80</v>
      </c>
      <c r="D33" s="807" t="s">
        <v>81</v>
      </c>
      <c r="E33" s="997"/>
      <c r="F33" s="998"/>
      <c r="G33" s="817"/>
    </row>
    <row r="34" spans="2:7" s="770" customFormat="1" ht="34.5" customHeight="1">
      <c r="B34" s="810" t="s">
        <v>82</v>
      </c>
      <c r="C34" s="809" t="s">
        <v>83</v>
      </c>
      <c r="D34" s="807" t="s">
        <v>84</v>
      </c>
      <c r="E34" s="997"/>
      <c r="F34" s="998"/>
      <c r="G34" s="817"/>
    </row>
    <row r="35" spans="2:7" s="770" customFormat="1" ht="34.5" customHeight="1">
      <c r="B35" s="810" t="s">
        <v>85</v>
      </c>
      <c r="C35" s="809" t="s">
        <v>86</v>
      </c>
      <c r="D35" s="807" t="s">
        <v>87</v>
      </c>
      <c r="E35" s="997"/>
      <c r="F35" s="998"/>
      <c r="G35" s="817"/>
    </row>
    <row r="36" spans="2:7" s="770" customFormat="1" ht="34.5" customHeight="1">
      <c r="B36" s="810" t="s">
        <v>85</v>
      </c>
      <c r="C36" s="809" t="s">
        <v>88</v>
      </c>
      <c r="D36" s="807" t="s">
        <v>89</v>
      </c>
      <c r="E36" s="997"/>
      <c r="F36" s="998"/>
      <c r="G36" s="817"/>
    </row>
    <row r="37" spans="2:7" s="770" customFormat="1" ht="34.5" customHeight="1">
      <c r="B37" s="810" t="s">
        <v>90</v>
      </c>
      <c r="C37" s="809" t="s">
        <v>91</v>
      </c>
      <c r="D37" s="807" t="s">
        <v>92</v>
      </c>
      <c r="E37" s="997"/>
      <c r="F37" s="998"/>
      <c r="G37" s="817"/>
    </row>
    <row r="38" spans="2:7" s="770" customFormat="1" ht="34.5" customHeight="1">
      <c r="B38" s="810" t="s">
        <v>90</v>
      </c>
      <c r="C38" s="809" t="s">
        <v>93</v>
      </c>
      <c r="D38" s="807" t="s">
        <v>94</v>
      </c>
      <c r="E38" s="997"/>
      <c r="F38" s="998"/>
      <c r="G38" s="817"/>
    </row>
    <row r="39" spans="2:7" s="770" customFormat="1" ht="34.5" customHeight="1">
      <c r="B39" s="810" t="s">
        <v>95</v>
      </c>
      <c r="C39" s="809" t="s">
        <v>96</v>
      </c>
      <c r="D39" s="807" t="s">
        <v>97</v>
      </c>
      <c r="E39" s="997"/>
      <c r="F39" s="998"/>
      <c r="G39" s="817"/>
    </row>
    <row r="40" spans="2:7" s="770" customFormat="1" ht="34.5" customHeight="1">
      <c r="B40" s="810" t="s">
        <v>98</v>
      </c>
      <c r="C40" s="809" t="s">
        <v>99</v>
      </c>
      <c r="D40" s="807" t="s">
        <v>100</v>
      </c>
      <c r="E40" s="997"/>
      <c r="F40" s="998"/>
      <c r="G40" s="817"/>
    </row>
    <row r="41" spans="2:7" s="770" customFormat="1" ht="34.5" customHeight="1">
      <c r="B41" s="812">
        <v>5</v>
      </c>
      <c r="C41" s="806" t="s">
        <v>101</v>
      </c>
      <c r="D41" s="807" t="s">
        <v>102</v>
      </c>
      <c r="E41" s="997"/>
      <c r="F41" s="998"/>
      <c r="G41" s="817"/>
    </row>
    <row r="42" spans="2:7" s="770" customFormat="1" ht="34.5" customHeight="1">
      <c r="B42" s="810" t="s">
        <v>103</v>
      </c>
      <c r="C42" s="809" t="s">
        <v>104</v>
      </c>
      <c r="D42" s="807" t="s">
        <v>105</v>
      </c>
      <c r="E42" s="997"/>
      <c r="F42" s="998"/>
      <c r="G42" s="817"/>
    </row>
    <row r="43" spans="2:7" s="770" customFormat="1" ht="34.5" customHeight="1">
      <c r="B43" s="810" t="s">
        <v>106</v>
      </c>
      <c r="C43" s="809" t="s">
        <v>107</v>
      </c>
      <c r="D43" s="807" t="s">
        <v>108</v>
      </c>
      <c r="E43" s="997"/>
      <c r="F43" s="998"/>
      <c r="G43" s="817"/>
    </row>
    <row r="44" spans="2:7" s="770" customFormat="1" ht="34.5" customHeight="1">
      <c r="B44" s="810" t="s">
        <v>109</v>
      </c>
      <c r="C44" s="809" t="s">
        <v>110</v>
      </c>
      <c r="D44" s="807" t="s">
        <v>111</v>
      </c>
      <c r="E44" s="997"/>
      <c r="F44" s="998"/>
      <c r="G44" s="817"/>
    </row>
    <row r="45" spans="2:7" s="770" customFormat="1" ht="34.5" customHeight="1">
      <c r="B45" s="810" t="s">
        <v>112</v>
      </c>
      <c r="C45" s="809" t="s">
        <v>113</v>
      </c>
      <c r="D45" s="807" t="s">
        <v>114</v>
      </c>
      <c r="E45" s="997"/>
      <c r="F45" s="998"/>
      <c r="G45" s="817"/>
    </row>
    <row r="46" spans="2:7" s="770" customFormat="1" ht="34.5" customHeight="1">
      <c r="B46" s="810" t="s">
        <v>115</v>
      </c>
      <c r="C46" s="809" t="s">
        <v>116</v>
      </c>
      <c r="D46" s="807" t="s">
        <v>117</v>
      </c>
      <c r="E46" s="997"/>
      <c r="F46" s="998"/>
      <c r="G46" s="817"/>
    </row>
    <row r="47" spans="2:7" s="770" customFormat="1" ht="34.5" customHeight="1">
      <c r="B47" s="810" t="s">
        <v>118</v>
      </c>
      <c r="C47" s="809" t="s">
        <v>119</v>
      </c>
      <c r="D47" s="807" t="s">
        <v>120</v>
      </c>
      <c r="E47" s="997"/>
      <c r="F47" s="998"/>
      <c r="G47" s="817"/>
    </row>
    <row r="48" spans="2:7" s="770" customFormat="1" ht="34.5" customHeight="1">
      <c r="B48" s="810" t="s">
        <v>121</v>
      </c>
      <c r="C48" s="809" t="s">
        <v>122</v>
      </c>
      <c r="D48" s="807" t="s">
        <v>123</v>
      </c>
      <c r="E48" s="997"/>
      <c r="F48" s="998"/>
      <c r="G48" s="817"/>
    </row>
    <row r="49" spans="2:7" s="770" customFormat="1" ht="34.5" customHeight="1">
      <c r="B49" s="812">
        <v>288</v>
      </c>
      <c r="C49" s="806" t="s">
        <v>124</v>
      </c>
      <c r="D49" s="807" t="s">
        <v>125</v>
      </c>
      <c r="E49" s="997"/>
      <c r="F49" s="998"/>
      <c r="G49" s="817"/>
    </row>
    <row r="50" spans="2:7" s="770" customFormat="1" ht="34.5" customHeight="1">
      <c r="B50" s="812"/>
      <c r="C50" s="806" t="s">
        <v>126</v>
      </c>
      <c r="D50" s="807" t="s">
        <v>127</v>
      </c>
      <c r="E50" s="997">
        <v>47190</v>
      </c>
      <c r="F50" s="998">
        <v>50203</v>
      </c>
      <c r="G50" s="817"/>
    </row>
    <row r="51" spans="2:7" s="770" customFormat="1" ht="34.5" customHeight="1">
      <c r="B51" s="812" t="s">
        <v>128</v>
      </c>
      <c r="C51" s="806" t="s">
        <v>129</v>
      </c>
      <c r="D51" s="807" t="s">
        <v>130</v>
      </c>
      <c r="E51" s="997">
        <v>4000</v>
      </c>
      <c r="F51" s="998">
        <v>4000</v>
      </c>
      <c r="G51" s="817"/>
    </row>
    <row r="52" spans="2:7" s="770" customFormat="1" ht="34.5" customHeight="1">
      <c r="B52" s="810">
        <v>10</v>
      </c>
      <c r="C52" s="809" t="s">
        <v>131</v>
      </c>
      <c r="D52" s="807" t="s">
        <v>132</v>
      </c>
      <c r="E52" s="997">
        <v>4000</v>
      </c>
      <c r="F52" s="998">
        <v>4000</v>
      </c>
      <c r="G52" s="817"/>
    </row>
    <row r="53" spans="2:7" s="770" customFormat="1" ht="34.5" customHeight="1">
      <c r="B53" s="810">
        <v>11</v>
      </c>
      <c r="C53" s="809" t="s">
        <v>133</v>
      </c>
      <c r="D53" s="807" t="s">
        <v>134</v>
      </c>
      <c r="E53" s="997"/>
      <c r="F53" s="998"/>
      <c r="G53" s="817"/>
    </row>
    <row r="54" spans="2:7" s="770" customFormat="1" ht="34.5" customHeight="1">
      <c r="B54" s="810">
        <v>12</v>
      </c>
      <c r="C54" s="809" t="s">
        <v>135</v>
      </c>
      <c r="D54" s="807" t="s">
        <v>136</v>
      </c>
      <c r="E54" s="997"/>
      <c r="F54" s="998"/>
      <c r="G54" s="817"/>
    </row>
    <row r="55" spans="2:7" s="770" customFormat="1" ht="34.5" customHeight="1">
      <c r="B55" s="810">
        <v>13</v>
      </c>
      <c r="C55" s="809" t="s">
        <v>137</v>
      </c>
      <c r="D55" s="807" t="s">
        <v>138</v>
      </c>
      <c r="E55" s="997"/>
      <c r="F55" s="998"/>
      <c r="G55" s="817"/>
    </row>
    <row r="56" spans="2:7" s="770" customFormat="1" ht="34.5" customHeight="1">
      <c r="B56" s="810">
        <v>14</v>
      </c>
      <c r="C56" s="809" t="s">
        <v>139</v>
      </c>
      <c r="D56" s="807" t="s">
        <v>140</v>
      </c>
      <c r="E56" s="997"/>
      <c r="F56" s="998"/>
      <c r="G56" s="817"/>
    </row>
    <row r="57" spans="2:7" s="770" customFormat="1" ht="34.5" customHeight="1">
      <c r="B57" s="810">
        <v>15</v>
      </c>
      <c r="C57" s="813" t="s">
        <v>141</v>
      </c>
      <c r="D57" s="807" t="s">
        <v>142</v>
      </c>
      <c r="E57" s="997"/>
      <c r="F57" s="998"/>
      <c r="G57" s="817"/>
    </row>
    <row r="58" spans="2:7" s="770" customFormat="1" ht="34.5" customHeight="1">
      <c r="B58" s="812"/>
      <c r="C58" s="806" t="s">
        <v>143</v>
      </c>
      <c r="D58" s="807" t="s">
        <v>144</v>
      </c>
      <c r="E58" s="997">
        <v>38482</v>
      </c>
      <c r="F58" s="998">
        <v>39500</v>
      </c>
      <c r="G58" s="817"/>
    </row>
    <row r="59" spans="2:7" s="771" customFormat="1" ht="34.5" customHeight="1">
      <c r="B59" s="810" t="s">
        <v>145</v>
      </c>
      <c r="C59" s="809" t="s">
        <v>146</v>
      </c>
      <c r="D59" s="807" t="s">
        <v>147</v>
      </c>
      <c r="E59" s="703"/>
      <c r="F59" s="999"/>
      <c r="G59" s="818"/>
    </row>
    <row r="60" spans="2:7" s="771" customFormat="1" ht="34.5" customHeight="1">
      <c r="B60" s="810" t="s">
        <v>148</v>
      </c>
      <c r="C60" s="809" t="s">
        <v>149</v>
      </c>
      <c r="D60" s="807" t="s">
        <v>150</v>
      </c>
      <c r="E60" s="703"/>
      <c r="F60" s="999"/>
      <c r="G60" s="818"/>
    </row>
    <row r="61" spans="2:7" s="770" customFormat="1" ht="34.5" customHeight="1">
      <c r="B61" s="810" t="s">
        <v>151</v>
      </c>
      <c r="C61" s="809" t="s">
        <v>152</v>
      </c>
      <c r="D61" s="807" t="s">
        <v>153</v>
      </c>
      <c r="E61" s="997"/>
      <c r="F61" s="998"/>
      <c r="G61" s="817"/>
    </row>
    <row r="62" spans="2:7" s="771" customFormat="1" ht="34.5" customHeight="1">
      <c r="B62" s="810" t="s">
        <v>154</v>
      </c>
      <c r="C62" s="809" t="s">
        <v>155</v>
      </c>
      <c r="D62" s="807" t="s">
        <v>156</v>
      </c>
      <c r="E62" s="703"/>
      <c r="F62" s="999"/>
      <c r="G62" s="818"/>
    </row>
    <row r="63" spans="2:7" ht="34.5" customHeight="1">
      <c r="B63" s="810" t="s">
        <v>157</v>
      </c>
      <c r="C63" s="809" t="s">
        <v>158</v>
      </c>
      <c r="D63" s="807" t="s">
        <v>159</v>
      </c>
      <c r="E63" s="109">
        <v>38482</v>
      </c>
      <c r="F63" s="202">
        <v>39500</v>
      </c>
      <c r="G63" s="814"/>
    </row>
    <row r="64" spans="2:7" ht="34.5" customHeight="1">
      <c r="B64" s="810" t="s">
        <v>160</v>
      </c>
      <c r="C64" s="809" t="s">
        <v>161</v>
      </c>
      <c r="D64" s="807" t="s">
        <v>162</v>
      </c>
      <c r="E64" s="109"/>
      <c r="F64" s="202"/>
      <c r="G64" s="814"/>
    </row>
    <row r="65" spans="2:7" ht="34.5" customHeight="1">
      <c r="B65" s="810" t="s">
        <v>163</v>
      </c>
      <c r="C65" s="809" t="s">
        <v>164</v>
      </c>
      <c r="D65" s="807" t="s">
        <v>165</v>
      </c>
      <c r="E65" s="109"/>
      <c r="F65" s="202"/>
      <c r="G65" s="814"/>
    </row>
    <row r="66" spans="2:7" ht="34.5" customHeight="1">
      <c r="B66" s="812">
        <v>21</v>
      </c>
      <c r="C66" s="806" t="s">
        <v>166</v>
      </c>
      <c r="D66" s="807" t="s">
        <v>167</v>
      </c>
      <c r="E66" s="109"/>
      <c r="F66" s="202"/>
      <c r="G66" s="814"/>
    </row>
    <row r="67" spans="2:7" ht="34.5" customHeight="1">
      <c r="B67" s="812">
        <v>22</v>
      </c>
      <c r="C67" s="806" t="s">
        <v>168</v>
      </c>
      <c r="D67" s="807" t="s">
        <v>169</v>
      </c>
      <c r="E67" s="109">
        <v>4000</v>
      </c>
      <c r="F67" s="202">
        <v>3000</v>
      </c>
      <c r="G67" s="814"/>
    </row>
    <row r="68" spans="2:7" ht="34.5" customHeight="1">
      <c r="B68" s="812">
        <v>236</v>
      </c>
      <c r="C68" s="806" t="s">
        <v>170</v>
      </c>
      <c r="D68" s="807" t="s">
        <v>171</v>
      </c>
      <c r="E68" s="109"/>
      <c r="F68" s="202"/>
      <c r="G68" s="814"/>
    </row>
    <row r="69" spans="2:7" ht="34.5" customHeight="1">
      <c r="B69" s="812" t="s">
        <v>172</v>
      </c>
      <c r="C69" s="806" t="s">
        <v>173</v>
      </c>
      <c r="D69" s="807" t="s">
        <v>174</v>
      </c>
      <c r="E69" s="109"/>
      <c r="F69" s="202"/>
      <c r="G69" s="814"/>
    </row>
    <row r="70" spans="2:7" ht="34.5" customHeight="1">
      <c r="B70" s="810" t="s">
        <v>175</v>
      </c>
      <c r="C70" s="809" t="s">
        <v>176</v>
      </c>
      <c r="D70" s="807" t="s">
        <v>177</v>
      </c>
      <c r="E70" s="109"/>
      <c r="F70" s="202"/>
      <c r="G70" s="814"/>
    </row>
    <row r="71" spans="2:7" ht="34.5" customHeight="1">
      <c r="B71" s="810" t="s">
        <v>178</v>
      </c>
      <c r="C71" s="809" t="s">
        <v>179</v>
      </c>
      <c r="D71" s="807" t="s">
        <v>180</v>
      </c>
      <c r="E71" s="109"/>
      <c r="F71" s="202"/>
      <c r="G71" s="814"/>
    </row>
    <row r="72" spans="2:7" ht="34.5" customHeight="1">
      <c r="B72" s="810" t="s">
        <v>181</v>
      </c>
      <c r="C72" s="809" t="s">
        <v>182</v>
      </c>
      <c r="D72" s="807" t="s">
        <v>183</v>
      </c>
      <c r="E72" s="109"/>
      <c r="F72" s="202"/>
      <c r="G72" s="814"/>
    </row>
    <row r="73" spans="2:7" ht="34.5" customHeight="1">
      <c r="B73" s="810" t="s">
        <v>184</v>
      </c>
      <c r="C73" s="809" t="s">
        <v>185</v>
      </c>
      <c r="D73" s="807" t="s">
        <v>186</v>
      </c>
      <c r="E73" s="109"/>
      <c r="F73" s="202"/>
      <c r="G73" s="814"/>
    </row>
    <row r="74" spans="2:7" ht="34.5" customHeight="1">
      <c r="B74" s="810" t="s">
        <v>187</v>
      </c>
      <c r="C74" s="809" t="s">
        <v>188</v>
      </c>
      <c r="D74" s="807" t="s">
        <v>189</v>
      </c>
      <c r="E74" s="109"/>
      <c r="F74" s="202"/>
      <c r="G74" s="814"/>
    </row>
    <row r="75" spans="2:7" ht="34.5" customHeight="1">
      <c r="B75" s="812">
        <v>24</v>
      </c>
      <c r="C75" s="806" t="s">
        <v>190</v>
      </c>
      <c r="D75" s="807" t="s">
        <v>191</v>
      </c>
      <c r="E75" s="109">
        <v>708</v>
      </c>
      <c r="F75" s="202">
        <v>3703</v>
      </c>
      <c r="G75" s="814"/>
    </row>
    <row r="76" spans="2:7" ht="34.5" customHeight="1">
      <c r="B76" s="812">
        <v>27</v>
      </c>
      <c r="C76" s="806" t="s">
        <v>192</v>
      </c>
      <c r="D76" s="807" t="s">
        <v>193</v>
      </c>
      <c r="E76" s="109"/>
      <c r="F76" s="202"/>
      <c r="G76" s="814"/>
    </row>
    <row r="77" spans="2:7" ht="34.5" customHeight="1">
      <c r="B77" s="812" t="s">
        <v>194</v>
      </c>
      <c r="C77" s="806" t="s">
        <v>195</v>
      </c>
      <c r="D77" s="807" t="s">
        <v>196</v>
      </c>
      <c r="E77" s="109"/>
      <c r="F77" s="202"/>
      <c r="G77" s="814"/>
    </row>
    <row r="78" spans="2:7" ht="34.5" customHeight="1">
      <c r="B78" s="812"/>
      <c r="C78" s="806" t="s">
        <v>197</v>
      </c>
      <c r="D78" s="807" t="s">
        <v>198</v>
      </c>
      <c r="E78" s="109">
        <v>142190</v>
      </c>
      <c r="F78" s="202">
        <v>135203</v>
      </c>
      <c r="G78" s="814"/>
    </row>
    <row r="79" spans="2:7" ht="34.5" customHeight="1">
      <c r="B79" s="812">
        <v>88</v>
      </c>
      <c r="C79" s="806" t="s">
        <v>199</v>
      </c>
      <c r="D79" s="807" t="s">
        <v>200</v>
      </c>
      <c r="E79" s="109">
        <v>58100</v>
      </c>
      <c r="F79" s="202">
        <v>58500</v>
      </c>
      <c r="G79" s="814"/>
    </row>
    <row r="80" spans="2:7" ht="34.5" customHeight="1">
      <c r="B80" s="812"/>
      <c r="C80" s="806" t="s">
        <v>201</v>
      </c>
      <c r="D80" s="819"/>
      <c r="E80" s="109"/>
      <c r="F80" s="202"/>
      <c r="G80" s="814"/>
    </row>
    <row r="81" spans="2:7" ht="34.5" customHeight="1">
      <c r="B81" s="812"/>
      <c r="C81" s="806" t="s">
        <v>202</v>
      </c>
      <c r="D81" s="807" t="s">
        <v>203</v>
      </c>
      <c r="E81" s="109">
        <v>53784</v>
      </c>
      <c r="F81" s="202">
        <v>48245</v>
      </c>
      <c r="G81" s="814"/>
    </row>
    <row r="82" spans="2:7" ht="34.5" customHeight="1">
      <c r="B82" s="812">
        <v>30</v>
      </c>
      <c r="C82" s="806" t="s">
        <v>204</v>
      </c>
      <c r="D82" s="807" t="s">
        <v>205</v>
      </c>
      <c r="E82" s="109">
        <v>26906</v>
      </c>
      <c r="F82" s="202">
        <v>26906</v>
      </c>
      <c r="G82" s="814"/>
    </row>
    <row r="83" spans="2:7" ht="34.5" customHeight="1">
      <c r="B83" s="810">
        <v>300</v>
      </c>
      <c r="C83" s="809" t="s">
        <v>206</v>
      </c>
      <c r="D83" s="807" t="s">
        <v>207</v>
      </c>
      <c r="E83" s="109"/>
      <c r="F83" s="202"/>
      <c r="G83" s="814"/>
    </row>
    <row r="84" spans="2:7" ht="34.5" customHeight="1">
      <c r="B84" s="810">
        <v>301</v>
      </c>
      <c r="C84" s="809" t="s">
        <v>208</v>
      </c>
      <c r="D84" s="807" t="s">
        <v>209</v>
      </c>
      <c r="E84" s="109"/>
      <c r="F84" s="202"/>
      <c r="G84" s="814"/>
    </row>
    <row r="85" spans="2:7" ht="34.5" customHeight="1">
      <c r="B85" s="810">
        <v>302</v>
      </c>
      <c r="C85" s="809" t="s">
        <v>210</v>
      </c>
      <c r="D85" s="807" t="s">
        <v>211</v>
      </c>
      <c r="E85" s="109"/>
      <c r="F85" s="202"/>
      <c r="G85" s="814"/>
    </row>
    <row r="86" spans="2:7" ht="34.5" customHeight="1">
      <c r="B86" s="810">
        <v>303</v>
      </c>
      <c r="C86" s="809" t="s">
        <v>212</v>
      </c>
      <c r="D86" s="807" t="s">
        <v>213</v>
      </c>
      <c r="E86" s="109">
        <v>5852</v>
      </c>
      <c r="F86" s="202">
        <v>5852</v>
      </c>
      <c r="G86" s="814"/>
    </row>
    <row r="87" spans="2:7" ht="34.5" customHeight="1">
      <c r="B87" s="810">
        <v>304</v>
      </c>
      <c r="C87" s="809" t="s">
        <v>214</v>
      </c>
      <c r="D87" s="807" t="s">
        <v>215</v>
      </c>
      <c r="E87" s="109"/>
      <c r="F87" s="202"/>
      <c r="G87" s="814"/>
    </row>
    <row r="88" spans="2:7" ht="34.5" customHeight="1">
      <c r="B88" s="810">
        <v>305</v>
      </c>
      <c r="C88" s="809" t="s">
        <v>216</v>
      </c>
      <c r="D88" s="807" t="s">
        <v>217</v>
      </c>
      <c r="E88" s="109"/>
      <c r="F88" s="202"/>
      <c r="G88" s="814"/>
    </row>
    <row r="89" spans="2:7" ht="34.5" customHeight="1">
      <c r="B89" s="810">
        <v>306</v>
      </c>
      <c r="C89" s="809" t="s">
        <v>218</v>
      </c>
      <c r="D89" s="807" t="s">
        <v>219</v>
      </c>
      <c r="E89" s="109"/>
      <c r="F89" s="202"/>
      <c r="G89" s="814"/>
    </row>
    <row r="90" spans="2:7" ht="34.5" customHeight="1">
      <c r="B90" s="810">
        <v>309</v>
      </c>
      <c r="C90" s="809" t="s">
        <v>220</v>
      </c>
      <c r="D90" s="807" t="s">
        <v>221</v>
      </c>
      <c r="E90" s="109">
        <v>21054</v>
      </c>
      <c r="F90" s="202">
        <v>21054</v>
      </c>
      <c r="G90" s="814"/>
    </row>
    <row r="91" spans="2:7" ht="34.5" customHeight="1">
      <c r="B91" s="812">
        <v>31</v>
      </c>
      <c r="C91" s="806" t="s">
        <v>222</v>
      </c>
      <c r="D91" s="807" t="s">
        <v>223</v>
      </c>
      <c r="E91" s="109"/>
      <c r="F91" s="202"/>
      <c r="G91" s="814"/>
    </row>
    <row r="92" spans="2:7" ht="34.5" customHeight="1">
      <c r="B92" s="812" t="s">
        <v>224</v>
      </c>
      <c r="C92" s="806" t="s">
        <v>225</v>
      </c>
      <c r="D92" s="807" t="s">
        <v>226</v>
      </c>
      <c r="E92" s="109"/>
      <c r="F92" s="202"/>
      <c r="G92" s="814"/>
    </row>
    <row r="93" spans="2:7" ht="34.5" customHeight="1">
      <c r="B93" s="812">
        <v>32</v>
      </c>
      <c r="C93" s="806" t="s">
        <v>227</v>
      </c>
      <c r="D93" s="807" t="s">
        <v>228</v>
      </c>
      <c r="E93" s="109"/>
      <c r="F93" s="202"/>
      <c r="G93" s="814"/>
    </row>
    <row r="94" spans="2:7" ht="57.75" customHeight="1">
      <c r="B94" s="812">
        <v>330</v>
      </c>
      <c r="C94" s="806" t="s">
        <v>229</v>
      </c>
      <c r="D94" s="807" t="s">
        <v>230</v>
      </c>
      <c r="E94" s="109"/>
      <c r="F94" s="202"/>
      <c r="G94" s="814"/>
    </row>
    <row r="95" spans="2:7" ht="63" customHeight="1">
      <c r="B95" s="812" t="s">
        <v>231</v>
      </c>
      <c r="C95" s="806" t="s">
        <v>232</v>
      </c>
      <c r="D95" s="807" t="s">
        <v>233</v>
      </c>
      <c r="E95" s="109"/>
      <c r="F95" s="202"/>
      <c r="G95" s="814"/>
    </row>
    <row r="96" spans="2:7" ht="62.25" customHeight="1">
      <c r="B96" s="812" t="s">
        <v>231</v>
      </c>
      <c r="C96" s="806" t="s">
        <v>234</v>
      </c>
      <c r="D96" s="807" t="s">
        <v>235</v>
      </c>
      <c r="E96" s="109"/>
      <c r="F96" s="202"/>
      <c r="G96" s="814"/>
    </row>
    <row r="97" spans="2:7" ht="34.5" customHeight="1">
      <c r="B97" s="812">
        <v>34</v>
      </c>
      <c r="C97" s="806" t="s">
        <v>236</v>
      </c>
      <c r="D97" s="807" t="s">
        <v>237</v>
      </c>
      <c r="E97" s="109">
        <v>26878</v>
      </c>
      <c r="F97" s="202">
        <v>21339</v>
      </c>
      <c r="G97" s="814"/>
    </row>
    <row r="98" spans="1:7" ht="34.5" customHeight="1">
      <c r="A98" s="779"/>
      <c r="B98" s="1000">
        <v>340</v>
      </c>
      <c r="C98" s="809" t="s">
        <v>238</v>
      </c>
      <c r="D98" s="807" t="s">
        <v>239</v>
      </c>
      <c r="E98" s="109">
        <v>25623</v>
      </c>
      <c r="F98" s="127">
        <v>19525</v>
      </c>
      <c r="G98" s="820"/>
    </row>
    <row r="99" spans="1:7" ht="34.5" customHeight="1">
      <c r="A99" s="779"/>
      <c r="B99" s="1000">
        <v>341</v>
      </c>
      <c r="C99" s="809" t="s">
        <v>240</v>
      </c>
      <c r="D99" s="807" t="s">
        <v>241</v>
      </c>
      <c r="E99" s="109">
        <v>1255</v>
      </c>
      <c r="F99" s="127">
        <v>1814</v>
      </c>
      <c r="G99" s="820"/>
    </row>
    <row r="100" spans="1:7" ht="34.5" customHeight="1">
      <c r="A100" s="779"/>
      <c r="B100" s="1001"/>
      <c r="C100" s="806" t="s">
        <v>242</v>
      </c>
      <c r="D100" s="807" t="s">
        <v>243</v>
      </c>
      <c r="E100" s="109"/>
      <c r="F100" s="202"/>
      <c r="G100" s="814"/>
    </row>
    <row r="101" spans="1:7" ht="34.5" customHeight="1">
      <c r="A101" s="779"/>
      <c r="B101" s="1001">
        <v>35</v>
      </c>
      <c r="C101" s="806" t="s">
        <v>244</v>
      </c>
      <c r="D101" s="807" t="s">
        <v>245</v>
      </c>
      <c r="E101" s="109"/>
      <c r="F101" s="202"/>
      <c r="G101" s="814"/>
    </row>
    <row r="102" spans="2:7" ht="34.5" customHeight="1">
      <c r="B102" s="810">
        <v>350</v>
      </c>
      <c r="C102" s="809" t="s">
        <v>246</v>
      </c>
      <c r="D102" s="807" t="s">
        <v>247</v>
      </c>
      <c r="E102" s="109"/>
      <c r="F102" s="202"/>
      <c r="G102" s="814"/>
    </row>
    <row r="103" spans="2:7" ht="34.5" customHeight="1">
      <c r="B103" s="810">
        <v>351</v>
      </c>
      <c r="C103" s="809" t="s">
        <v>248</v>
      </c>
      <c r="D103" s="807" t="s">
        <v>249</v>
      </c>
      <c r="E103" s="109"/>
      <c r="F103" s="202"/>
      <c r="G103" s="814"/>
    </row>
    <row r="104" spans="2:7" ht="34.5" customHeight="1">
      <c r="B104" s="812"/>
      <c r="C104" s="806" t="s">
        <v>250</v>
      </c>
      <c r="D104" s="807" t="s">
        <v>251</v>
      </c>
      <c r="E104" s="109">
        <v>12000</v>
      </c>
      <c r="F104" s="202">
        <v>21069</v>
      </c>
      <c r="G104" s="814"/>
    </row>
    <row r="105" spans="2:7" ht="34.5" customHeight="1">
      <c r="B105" s="812">
        <v>40</v>
      </c>
      <c r="C105" s="806" t="s">
        <v>252</v>
      </c>
      <c r="D105" s="807" t="s">
        <v>253</v>
      </c>
      <c r="E105" s="109">
        <v>12000</v>
      </c>
      <c r="F105" s="202">
        <v>21069</v>
      </c>
      <c r="G105" s="814"/>
    </row>
    <row r="106" spans="2:7" ht="34.5" customHeight="1">
      <c r="B106" s="810">
        <v>400</v>
      </c>
      <c r="C106" s="809" t="s">
        <v>254</v>
      </c>
      <c r="D106" s="807" t="s">
        <v>255</v>
      </c>
      <c r="E106" s="109"/>
      <c r="F106" s="202"/>
      <c r="G106" s="814"/>
    </row>
    <row r="107" spans="2:7" ht="34.5" customHeight="1">
      <c r="B107" s="810">
        <v>401</v>
      </c>
      <c r="C107" s="809" t="s">
        <v>256</v>
      </c>
      <c r="D107" s="807" t="s">
        <v>257</v>
      </c>
      <c r="E107" s="109"/>
      <c r="F107" s="202"/>
      <c r="G107" s="814"/>
    </row>
    <row r="108" spans="2:7" ht="34.5" customHeight="1">
      <c r="B108" s="810">
        <v>403</v>
      </c>
      <c r="C108" s="809" t="s">
        <v>258</v>
      </c>
      <c r="D108" s="807" t="s">
        <v>259</v>
      </c>
      <c r="E108" s="109"/>
      <c r="F108" s="202"/>
      <c r="G108" s="814"/>
    </row>
    <row r="109" spans="2:7" ht="34.5" customHeight="1">
      <c r="B109" s="810">
        <v>404</v>
      </c>
      <c r="C109" s="809" t="s">
        <v>260</v>
      </c>
      <c r="D109" s="807" t="s">
        <v>261</v>
      </c>
      <c r="E109" s="109">
        <v>10500</v>
      </c>
      <c r="F109" s="202">
        <v>19264</v>
      </c>
      <c r="G109" s="814"/>
    </row>
    <row r="110" spans="2:7" ht="34.5" customHeight="1">
      <c r="B110" s="810">
        <v>405</v>
      </c>
      <c r="C110" s="809" t="s">
        <v>262</v>
      </c>
      <c r="D110" s="807" t="s">
        <v>263</v>
      </c>
      <c r="E110" s="109">
        <v>1500</v>
      </c>
      <c r="F110" s="202">
        <v>1805</v>
      </c>
      <c r="G110" s="814"/>
    </row>
    <row r="111" spans="2:7" ht="34.5" customHeight="1">
      <c r="B111" s="810" t="s">
        <v>264</v>
      </c>
      <c r="C111" s="809" t="s">
        <v>265</v>
      </c>
      <c r="D111" s="807" t="s">
        <v>266</v>
      </c>
      <c r="E111" s="109"/>
      <c r="F111" s="202"/>
      <c r="G111" s="814"/>
    </row>
    <row r="112" spans="2:7" ht="34.5" customHeight="1">
      <c r="B112" s="812">
        <v>41</v>
      </c>
      <c r="C112" s="806" t="s">
        <v>267</v>
      </c>
      <c r="D112" s="807" t="s">
        <v>268</v>
      </c>
      <c r="E112" s="109"/>
      <c r="F112" s="202"/>
      <c r="G112" s="814"/>
    </row>
    <row r="113" spans="2:7" ht="34.5" customHeight="1">
      <c r="B113" s="810">
        <v>410</v>
      </c>
      <c r="C113" s="809" t="s">
        <v>269</v>
      </c>
      <c r="D113" s="807" t="s">
        <v>270</v>
      </c>
      <c r="E113" s="109"/>
      <c r="F113" s="202"/>
      <c r="G113" s="814"/>
    </row>
    <row r="114" spans="2:7" ht="34.5" customHeight="1">
      <c r="B114" s="810">
        <v>411</v>
      </c>
      <c r="C114" s="809" t="s">
        <v>271</v>
      </c>
      <c r="D114" s="807" t="s">
        <v>272</v>
      </c>
      <c r="E114" s="109"/>
      <c r="F114" s="202"/>
      <c r="G114" s="814"/>
    </row>
    <row r="115" spans="2:7" ht="34.5" customHeight="1">
      <c r="B115" s="810">
        <v>412</v>
      </c>
      <c r="C115" s="809" t="s">
        <v>273</v>
      </c>
      <c r="D115" s="807" t="s">
        <v>274</v>
      </c>
      <c r="E115" s="109"/>
      <c r="F115" s="202"/>
      <c r="G115" s="814"/>
    </row>
    <row r="116" spans="2:7" ht="34.5" customHeight="1">
      <c r="B116" s="810">
        <v>413</v>
      </c>
      <c r="C116" s="809" t="s">
        <v>275</v>
      </c>
      <c r="D116" s="807" t="s">
        <v>276</v>
      </c>
      <c r="E116" s="109"/>
      <c r="F116" s="202"/>
      <c r="G116" s="814"/>
    </row>
    <row r="117" spans="2:7" ht="34.5" customHeight="1">
      <c r="B117" s="810">
        <v>414</v>
      </c>
      <c r="C117" s="809" t="s">
        <v>277</v>
      </c>
      <c r="D117" s="807" t="s">
        <v>278</v>
      </c>
      <c r="E117" s="109"/>
      <c r="F117" s="202"/>
      <c r="G117" s="814"/>
    </row>
    <row r="118" spans="2:7" ht="34.5" customHeight="1">
      <c r="B118" s="810">
        <v>415</v>
      </c>
      <c r="C118" s="809" t="s">
        <v>279</v>
      </c>
      <c r="D118" s="807" t="s">
        <v>280</v>
      </c>
      <c r="E118" s="109"/>
      <c r="F118" s="202"/>
      <c r="G118" s="814"/>
    </row>
    <row r="119" spans="2:7" ht="34.5" customHeight="1">
      <c r="B119" s="810">
        <v>416</v>
      </c>
      <c r="C119" s="809" t="s">
        <v>281</v>
      </c>
      <c r="D119" s="807" t="s">
        <v>282</v>
      </c>
      <c r="E119" s="109"/>
      <c r="F119" s="202"/>
      <c r="G119" s="814"/>
    </row>
    <row r="120" spans="2:7" ht="34.5" customHeight="1">
      <c r="B120" s="810">
        <v>419</v>
      </c>
      <c r="C120" s="809" t="s">
        <v>283</v>
      </c>
      <c r="D120" s="807" t="s">
        <v>284</v>
      </c>
      <c r="E120" s="109"/>
      <c r="F120" s="202"/>
      <c r="G120" s="814"/>
    </row>
    <row r="121" spans="2:7" ht="34.5" customHeight="1">
      <c r="B121" s="812">
        <v>498</v>
      </c>
      <c r="C121" s="806" t="s">
        <v>285</v>
      </c>
      <c r="D121" s="807" t="s">
        <v>286</v>
      </c>
      <c r="E121" s="109"/>
      <c r="F121" s="202"/>
      <c r="G121" s="814"/>
    </row>
    <row r="122" spans="2:7" ht="34.5" customHeight="1">
      <c r="B122" s="812" t="s">
        <v>287</v>
      </c>
      <c r="C122" s="806" t="s">
        <v>288</v>
      </c>
      <c r="D122" s="807" t="s">
        <v>289</v>
      </c>
      <c r="E122" s="109">
        <v>76406</v>
      </c>
      <c r="F122" s="202">
        <v>65889</v>
      </c>
      <c r="G122" s="814"/>
    </row>
    <row r="123" spans="2:7" ht="34.5" customHeight="1">
      <c r="B123" s="812">
        <v>42</v>
      </c>
      <c r="C123" s="806" t="s">
        <v>290</v>
      </c>
      <c r="D123" s="807" t="s">
        <v>291</v>
      </c>
      <c r="E123" s="109">
        <v>14200</v>
      </c>
      <c r="F123" s="202">
        <v>12670</v>
      </c>
      <c r="G123" s="814"/>
    </row>
    <row r="124" spans="2:7" ht="34.5" customHeight="1">
      <c r="B124" s="810">
        <v>420</v>
      </c>
      <c r="C124" s="809" t="s">
        <v>292</v>
      </c>
      <c r="D124" s="807" t="s">
        <v>293</v>
      </c>
      <c r="E124" s="109"/>
      <c r="F124" s="202"/>
      <c r="G124" s="814"/>
    </row>
    <row r="125" spans="2:7" ht="34.5" customHeight="1">
      <c r="B125" s="810">
        <v>421</v>
      </c>
      <c r="C125" s="809" t="s">
        <v>294</v>
      </c>
      <c r="D125" s="807" t="s">
        <v>295</v>
      </c>
      <c r="E125" s="109"/>
      <c r="F125" s="202"/>
      <c r="G125" s="814"/>
    </row>
    <row r="126" spans="2:7" ht="34.5" customHeight="1">
      <c r="B126" s="810">
        <v>422</v>
      </c>
      <c r="C126" s="809" t="s">
        <v>182</v>
      </c>
      <c r="D126" s="807" t="s">
        <v>296</v>
      </c>
      <c r="E126" s="109">
        <v>2000</v>
      </c>
      <c r="F126" s="127">
        <v>6650</v>
      </c>
      <c r="G126" s="820"/>
    </row>
    <row r="127" spans="2:6" ht="34.5" customHeight="1">
      <c r="B127" s="810">
        <v>423</v>
      </c>
      <c r="C127" s="809" t="s">
        <v>185</v>
      </c>
      <c r="D127" s="807" t="s">
        <v>297</v>
      </c>
      <c r="E127" s="109"/>
      <c r="F127" s="127"/>
    </row>
    <row r="128" spans="2:6" ht="34.5" customHeight="1">
      <c r="B128" s="810">
        <v>427</v>
      </c>
      <c r="C128" s="809" t="s">
        <v>298</v>
      </c>
      <c r="D128" s="807" t="s">
        <v>299</v>
      </c>
      <c r="E128" s="109"/>
      <c r="F128" s="127"/>
    </row>
    <row r="129" spans="2:6" ht="34.5" customHeight="1">
      <c r="B129" s="810" t="s">
        <v>300</v>
      </c>
      <c r="C129" s="809" t="s">
        <v>301</v>
      </c>
      <c r="D129" s="807" t="s">
        <v>302</v>
      </c>
      <c r="E129" s="109">
        <v>12200</v>
      </c>
      <c r="F129" s="127">
        <v>6020</v>
      </c>
    </row>
    <row r="130" spans="2:6" ht="34.5" customHeight="1">
      <c r="B130" s="812">
        <v>430</v>
      </c>
      <c r="C130" s="806" t="s">
        <v>303</v>
      </c>
      <c r="D130" s="807" t="s">
        <v>304</v>
      </c>
      <c r="E130" s="109"/>
      <c r="F130" s="127">
        <v>110</v>
      </c>
    </row>
    <row r="131" spans="2:6" ht="34.5" customHeight="1">
      <c r="B131" s="812" t="s">
        <v>305</v>
      </c>
      <c r="C131" s="806" t="s">
        <v>306</v>
      </c>
      <c r="D131" s="807" t="s">
        <v>307</v>
      </c>
      <c r="E131" s="109">
        <v>41603</v>
      </c>
      <c r="F131" s="127">
        <v>31837</v>
      </c>
    </row>
    <row r="132" spans="2:6" ht="34.5" customHeight="1">
      <c r="B132" s="810">
        <v>431</v>
      </c>
      <c r="C132" s="809" t="s">
        <v>308</v>
      </c>
      <c r="D132" s="807" t="s">
        <v>309</v>
      </c>
      <c r="E132" s="109"/>
      <c r="F132" s="127"/>
    </row>
    <row r="133" spans="2:6" ht="34.5" customHeight="1">
      <c r="B133" s="810">
        <v>432</v>
      </c>
      <c r="C133" s="809" t="s">
        <v>310</v>
      </c>
      <c r="D133" s="807" t="s">
        <v>311</v>
      </c>
      <c r="E133" s="109"/>
      <c r="F133" s="127"/>
    </row>
    <row r="134" spans="2:6" ht="34.5" customHeight="1">
      <c r="B134" s="810">
        <v>433</v>
      </c>
      <c r="C134" s="809" t="s">
        <v>312</v>
      </c>
      <c r="D134" s="807" t="s">
        <v>313</v>
      </c>
      <c r="E134" s="109"/>
      <c r="F134" s="127"/>
    </row>
    <row r="135" spans="2:6" ht="34.5" customHeight="1">
      <c r="B135" s="810">
        <v>434</v>
      </c>
      <c r="C135" s="809" t="s">
        <v>314</v>
      </c>
      <c r="D135" s="807" t="s">
        <v>315</v>
      </c>
      <c r="E135" s="109"/>
      <c r="F135" s="127"/>
    </row>
    <row r="136" spans="2:6" ht="34.5" customHeight="1">
      <c r="B136" s="810">
        <v>435</v>
      </c>
      <c r="C136" s="809" t="s">
        <v>316</v>
      </c>
      <c r="D136" s="807" t="s">
        <v>317</v>
      </c>
      <c r="E136" s="109">
        <v>41603</v>
      </c>
      <c r="F136" s="127">
        <v>31837</v>
      </c>
    </row>
    <row r="137" spans="2:6" ht="34.5" customHeight="1">
      <c r="B137" s="810">
        <v>436</v>
      </c>
      <c r="C137" s="809" t="s">
        <v>318</v>
      </c>
      <c r="D137" s="807" t="s">
        <v>319</v>
      </c>
      <c r="E137" s="109"/>
      <c r="F137" s="127"/>
    </row>
    <row r="138" spans="2:6" ht="34.5" customHeight="1">
      <c r="B138" s="810">
        <v>439</v>
      </c>
      <c r="C138" s="809" t="s">
        <v>320</v>
      </c>
      <c r="D138" s="807" t="s">
        <v>321</v>
      </c>
      <c r="E138" s="109"/>
      <c r="F138" s="127"/>
    </row>
    <row r="139" spans="2:6" ht="34.5" customHeight="1">
      <c r="B139" s="812" t="s">
        <v>322</v>
      </c>
      <c r="C139" s="806" t="s">
        <v>323</v>
      </c>
      <c r="D139" s="807" t="s">
        <v>324</v>
      </c>
      <c r="E139" s="109">
        <v>13000</v>
      </c>
      <c r="F139" s="127">
        <v>14000</v>
      </c>
    </row>
    <row r="140" spans="2:6" ht="34.5" customHeight="1">
      <c r="B140" s="812">
        <v>47</v>
      </c>
      <c r="C140" s="806" t="s">
        <v>325</v>
      </c>
      <c r="D140" s="807" t="s">
        <v>326</v>
      </c>
      <c r="E140" s="109">
        <v>2500</v>
      </c>
      <c r="F140" s="127">
        <v>2000</v>
      </c>
    </row>
    <row r="141" spans="2:6" ht="34.5" customHeight="1">
      <c r="B141" s="812">
        <v>48</v>
      </c>
      <c r="C141" s="806" t="s">
        <v>327</v>
      </c>
      <c r="D141" s="807" t="s">
        <v>328</v>
      </c>
      <c r="E141" s="109">
        <v>5103</v>
      </c>
      <c r="F141" s="127">
        <v>5272</v>
      </c>
    </row>
    <row r="142" spans="2:6" ht="34.5" customHeight="1">
      <c r="B142" s="812" t="s">
        <v>329</v>
      </c>
      <c r="C142" s="806" t="s">
        <v>330</v>
      </c>
      <c r="D142" s="807" t="s">
        <v>331</v>
      </c>
      <c r="E142" s="109"/>
      <c r="F142" s="127"/>
    </row>
    <row r="143" spans="2:6" ht="53.25" customHeight="1">
      <c r="B143" s="812"/>
      <c r="C143" s="806" t="s">
        <v>332</v>
      </c>
      <c r="D143" s="807" t="s">
        <v>333</v>
      </c>
      <c r="E143" s="109"/>
      <c r="F143" s="127"/>
    </row>
    <row r="144" spans="2:6" ht="34.5" customHeight="1">
      <c r="B144" s="812"/>
      <c r="C144" s="806" t="s">
        <v>334</v>
      </c>
      <c r="D144" s="807" t="s">
        <v>335</v>
      </c>
      <c r="E144" s="109">
        <v>142190</v>
      </c>
      <c r="F144" s="127">
        <v>135203</v>
      </c>
    </row>
    <row r="145" spans="2:6" ht="34.5" customHeight="1">
      <c r="B145" s="821">
        <v>89</v>
      </c>
      <c r="C145" s="822" t="s">
        <v>336</v>
      </c>
      <c r="D145" s="823" t="s">
        <v>337</v>
      </c>
      <c r="E145" s="115">
        <v>58100</v>
      </c>
      <c r="F145" s="128">
        <v>58500</v>
      </c>
    </row>
    <row r="147" spans="2:4" ht="15.75">
      <c r="B147" s="5"/>
      <c r="C147" s="5"/>
      <c r="D147" s="5"/>
    </row>
    <row r="148" spans="2:4" ht="18.75">
      <c r="B148" s="5"/>
      <c r="C148" s="5"/>
      <c r="D148" s="826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1" right="0.31" top="0.35" bottom="0.55" header="0.31" footer="0.31"/>
  <pageSetup horizontalDpi="600" verticalDpi="600" orientation="portrait" paperSize="9" scale="45"/>
  <headerFooter>
    <oddFooter>&amp;C&amp;P</oddFooter>
  </headerFooter>
  <ignoredErrors>
    <ignoredError sqref="D8:D79 D109:D145 D80:D10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view="pageBreakPreview" zoomScale="60" zoomScaleNormal="70" workbookViewId="0" topLeftCell="A1">
      <selection activeCell="I8" sqref="I8"/>
    </sheetView>
  </sheetViews>
  <sheetFormatPr defaultColWidth="9.140625" defaultRowHeight="12.75"/>
  <cols>
    <col min="1" max="1" width="9.140625" style="620" customWidth="1"/>
    <col min="2" max="2" width="6.140625" style="620" customWidth="1"/>
    <col min="3" max="3" width="73.7109375" style="620" customWidth="1"/>
    <col min="4" max="9" width="21.7109375" style="620" customWidth="1"/>
    <col min="10" max="10" width="12.28125" style="620" customWidth="1"/>
    <col min="11" max="11" width="13.421875" style="620" customWidth="1"/>
    <col min="12" max="12" width="11.28125" style="620" customWidth="1"/>
    <col min="13" max="13" width="12.421875" style="620" customWidth="1"/>
    <col min="14" max="14" width="14.421875" style="620" customWidth="1"/>
    <col min="15" max="15" width="15.140625" style="620" customWidth="1"/>
    <col min="16" max="16" width="11.28125" style="620" customWidth="1"/>
    <col min="17" max="17" width="13.140625" style="620" customWidth="1"/>
    <col min="18" max="18" width="13.00390625" style="620" customWidth="1"/>
    <col min="19" max="19" width="14.140625" style="620" customWidth="1"/>
    <col min="20" max="20" width="26.57421875" style="620" customWidth="1"/>
    <col min="21" max="16384" width="9.140625" style="620" customWidth="1"/>
  </cols>
  <sheetData>
    <row r="2" ht="15.75">
      <c r="I2" s="650" t="s">
        <v>582</v>
      </c>
    </row>
    <row r="4" spans="2:9" ht="18.75">
      <c r="B4" s="621" t="s">
        <v>583</v>
      </c>
      <c r="C4" s="621"/>
      <c r="D4" s="621"/>
      <c r="E4" s="621"/>
      <c r="F4" s="621"/>
      <c r="G4" s="621"/>
      <c r="H4" s="621"/>
      <c r="I4" s="621"/>
    </row>
    <row r="5" spans="3:9" ht="16.5">
      <c r="C5" s="622"/>
      <c r="D5" s="622"/>
      <c r="E5" s="622"/>
      <c r="F5" s="622"/>
      <c r="G5" s="622"/>
      <c r="H5" s="622"/>
      <c r="I5" s="651" t="s">
        <v>565</v>
      </c>
    </row>
    <row r="6" spans="2:23" ht="25.5" customHeight="1">
      <c r="B6" s="488" t="s">
        <v>584</v>
      </c>
      <c r="C6" s="489" t="s">
        <v>585</v>
      </c>
      <c r="D6" s="623" t="s">
        <v>586</v>
      </c>
      <c r="E6" s="624" t="s">
        <v>587</v>
      </c>
      <c r="F6" s="221" t="s">
        <v>555</v>
      </c>
      <c r="G6" s="137" t="s">
        <v>556</v>
      </c>
      <c r="H6" s="137" t="s">
        <v>557</v>
      </c>
      <c r="I6" s="162" t="s">
        <v>558</v>
      </c>
      <c r="J6" s="652"/>
      <c r="K6" s="645"/>
      <c r="L6" s="652"/>
      <c r="M6" s="645"/>
      <c r="N6" s="652"/>
      <c r="O6" s="645"/>
      <c r="P6" s="652"/>
      <c r="Q6" s="645"/>
      <c r="R6" s="645"/>
      <c r="S6" s="645"/>
      <c r="T6" s="218"/>
      <c r="U6" s="218"/>
      <c r="V6" s="218"/>
      <c r="W6" s="218"/>
    </row>
    <row r="7" spans="2:23" ht="36.75" customHeight="1">
      <c r="B7" s="491"/>
      <c r="C7" s="492"/>
      <c r="D7" s="625"/>
      <c r="E7" s="626"/>
      <c r="F7" s="223"/>
      <c r="G7" s="141"/>
      <c r="H7" s="141"/>
      <c r="I7" s="163"/>
      <c r="J7" s="652"/>
      <c r="K7" s="652"/>
      <c r="L7" s="652"/>
      <c r="M7" s="652"/>
      <c r="N7" s="652"/>
      <c r="O7" s="645"/>
      <c r="P7" s="652"/>
      <c r="Q7" s="645"/>
      <c r="R7" s="645"/>
      <c r="S7" s="645"/>
      <c r="T7" s="218"/>
      <c r="U7" s="218"/>
      <c r="V7" s="218"/>
      <c r="W7" s="218"/>
    </row>
    <row r="8" spans="2:23" ht="36" customHeight="1">
      <c r="B8" s="627" t="s">
        <v>588</v>
      </c>
      <c r="C8" s="628" t="s">
        <v>589</v>
      </c>
      <c r="D8" s="629">
        <v>95668090</v>
      </c>
      <c r="E8" s="630">
        <v>89874578</v>
      </c>
      <c r="F8" s="629">
        <v>16285269</v>
      </c>
      <c r="G8" s="631">
        <v>52570838</v>
      </c>
      <c r="H8" s="631">
        <v>78855807</v>
      </c>
      <c r="I8" s="653">
        <v>105141077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2:23" ht="36" customHeight="1">
      <c r="B9" s="632" t="s">
        <v>590</v>
      </c>
      <c r="C9" s="633" t="s">
        <v>591</v>
      </c>
      <c r="D9" s="634">
        <v>131590715</v>
      </c>
      <c r="E9" s="635">
        <v>123380000</v>
      </c>
      <c r="F9" s="634">
        <v>36155560</v>
      </c>
      <c r="G9" s="636">
        <v>72297710</v>
      </c>
      <c r="H9" s="636">
        <v>108547390</v>
      </c>
      <c r="I9" s="654">
        <v>144461595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2:23" ht="36" customHeight="1">
      <c r="B10" s="632" t="s">
        <v>592</v>
      </c>
      <c r="C10" s="633" t="s">
        <v>593</v>
      </c>
      <c r="D10" s="634">
        <v>153500570</v>
      </c>
      <c r="E10" s="635">
        <v>143924000</v>
      </c>
      <c r="F10" s="634">
        <v>42175465</v>
      </c>
      <c r="G10" s="636">
        <v>84335285</v>
      </c>
      <c r="H10" s="636">
        <v>126620545</v>
      </c>
      <c r="I10" s="654">
        <v>168514450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</row>
    <row r="11" spans="2:23" ht="36" customHeight="1">
      <c r="B11" s="632" t="s">
        <v>594</v>
      </c>
      <c r="C11" s="633" t="s">
        <v>595</v>
      </c>
      <c r="D11" s="634">
        <v>175</v>
      </c>
      <c r="E11" s="635">
        <v>162</v>
      </c>
      <c r="F11" s="634">
        <v>175</v>
      </c>
      <c r="G11" s="636">
        <v>175</v>
      </c>
      <c r="H11" s="636">
        <v>175</v>
      </c>
      <c r="I11" s="654">
        <v>175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2:23" ht="36" customHeight="1">
      <c r="B12" s="632" t="s">
        <v>596</v>
      </c>
      <c r="C12" s="637" t="s">
        <v>597</v>
      </c>
      <c r="D12" s="634">
        <v>168</v>
      </c>
      <c r="E12" s="635">
        <v>149</v>
      </c>
      <c r="F12" s="634">
        <v>168</v>
      </c>
      <c r="G12" s="636">
        <v>168</v>
      </c>
      <c r="H12" s="636">
        <v>168</v>
      </c>
      <c r="I12" s="654">
        <v>168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2:23" ht="36" customHeight="1">
      <c r="B13" s="632" t="s">
        <v>598</v>
      </c>
      <c r="C13" s="637" t="s">
        <v>599</v>
      </c>
      <c r="D13" s="634">
        <v>7</v>
      </c>
      <c r="E13" s="635">
        <v>13</v>
      </c>
      <c r="F13" s="634">
        <v>7</v>
      </c>
      <c r="G13" s="636">
        <v>7</v>
      </c>
      <c r="H13" s="636">
        <v>7</v>
      </c>
      <c r="I13" s="654">
        <v>7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</row>
    <row r="14" spans="2:23" ht="36" customHeight="1">
      <c r="B14" s="632" t="s">
        <v>600</v>
      </c>
      <c r="C14" s="638" t="s">
        <v>601</v>
      </c>
      <c r="D14" s="634"/>
      <c r="E14" s="635"/>
      <c r="F14" s="634"/>
      <c r="G14" s="636"/>
      <c r="H14" s="636"/>
      <c r="I14" s="654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2:23" ht="36" customHeight="1">
      <c r="B15" s="632" t="s">
        <v>602</v>
      </c>
      <c r="C15" s="638" t="s">
        <v>603</v>
      </c>
      <c r="D15" s="634"/>
      <c r="E15" s="635"/>
      <c r="F15" s="634"/>
      <c r="G15" s="636"/>
      <c r="H15" s="636"/>
      <c r="I15" s="654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2:23" ht="36" customHeight="1">
      <c r="B16" s="632" t="s">
        <v>604</v>
      </c>
      <c r="C16" s="638" t="s">
        <v>605</v>
      </c>
      <c r="D16" s="634"/>
      <c r="E16" s="635"/>
      <c r="F16" s="634"/>
      <c r="G16" s="636"/>
      <c r="H16" s="636"/>
      <c r="I16" s="65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  <row r="17" spans="2:23" ht="36" customHeight="1">
      <c r="B17" s="632" t="s">
        <v>606</v>
      </c>
      <c r="C17" s="638" t="s">
        <v>607</v>
      </c>
      <c r="D17" s="634"/>
      <c r="E17" s="635"/>
      <c r="F17" s="634"/>
      <c r="G17" s="636"/>
      <c r="H17" s="636"/>
      <c r="I17" s="654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</row>
    <row r="18" spans="2:23" ht="36" customHeight="1">
      <c r="B18" s="632" t="s">
        <v>608</v>
      </c>
      <c r="C18" s="633" t="s">
        <v>609</v>
      </c>
      <c r="D18" s="634">
        <v>2000000</v>
      </c>
      <c r="E18" s="635">
        <v>2200000</v>
      </c>
      <c r="F18" s="634">
        <v>600000</v>
      </c>
      <c r="G18" s="636">
        <v>1200000</v>
      </c>
      <c r="H18" s="636">
        <v>1800000</v>
      </c>
      <c r="I18" s="654">
        <v>2000000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</row>
    <row r="19" spans="2:23" ht="36" customHeight="1">
      <c r="B19" s="632" t="s">
        <v>610</v>
      </c>
      <c r="C19" s="639" t="s">
        <v>611</v>
      </c>
      <c r="D19" s="634">
        <v>5</v>
      </c>
      <c r="E19" s="635">
        <v>5</v>
      </c>
      <c r="F19" s="634">
        <v>5</v>
      </c>
      <c r="G19" s="636">
        <v>5</v>
      </c>
      <c r="H19" s="636">
        <v>5</v>
      </c>
      <c r="I19" s="654">
        <v>5</v>
      </c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2:23" ht="36" customHeight="1">
      <c r="B20" s="632" t="s">
        <v>612</v>
      </c>
      <c r="C20" s="633" t="s">
        <v>613</v>
      </c>
      <c r="D20" s="634"/>
      <c r="E20" s="635"/>
      <c r="F20" s="634"/>
      <c r="G20" s="636"/>
      <c r="H20" s="636"/>
      <c r="I20" s="654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</row>
    <row r="21" spans="2:23" ht="36" customHeight="1">
      <c r="B21" s="632" t="s">
        <v>614</v>
      </c>
      <c r="C21" s="638" t="s">
        <v>615</v>
      </c>
      <c r="D21" s="634"/>
      <c r="E21" s="635"/>
      <c r="F21" s="634"/>
      <c r="G21" s="636"/>
      <c r="H21" s="636"/>
      <c r="I21" s="654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</row>
    <row r="22" spans="2:23" ht="36" customHeight="1">
      <c r="B22" s="632" t="s">
        <v>616</v>
      </c>
      <c r="C22" s="633" t="s">
        <v>617</v>
      </c>
      <c r="D22" s="634"/>
      <c r="E22" s="635"/>
      <c r="F22" s="634"/>
      <c r="G22" s="636"/>
      <c r="H22" s="636"/>
      <c r="I22" s="654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</row>
    <row r="23" spans="2:23" ht="36" customHeight="1">
      <c r="B23" s="632" t="s">
        <v>618</v>
      </c>
      <c r="C23" s="633" t="s">
        <v>619</v>
      </c>
      <c r="D23" s="634"/>
      <c r="E23" s="635"/>
      <c r="F23" s="634"/>
      <c r="G23" s="636"/>
      <c r="H23" s="636"/>
      <c r="I23" s="654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</row>
    <row r="24" spans="2:23" ht="36" customHeight="1">
      <c r="B24" s="632" t="s">
        <v>620</v>
      </c>
      <c r="C24" s="633" t="s">
        <v>621</v>
      </c>
      <c r="D24" s="634">
        <v>600000</v>
      </c>
      <c r="E24" s="635">
        <v>600000</v>
      </c>
      <c r="F24" s="634">
        <v>150000</v>
      </c>
      <c r="G24" s="636">
        <v>300000</v>
      </c>
      <c r="H24" s="636">
        <v>450000</v>
      </c>
      <c r="I24" s="654">
        <v>600000</v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2:23" ht="36" customHeight="1">
      <c r="B25" s="632" t="s">
        <v>622</v>
      </c>
      <c r="C25" s="633" t="s">
        <v>623</v>
      </c>
      <c r="D25" s="634">
        <v>3</v>
      </c>
      <c r="E25" s="635">
        <v>3</v>
      </c>
      <c r="F25" s="634">
        <v>3</v>
      </c>
      <c r="G25" s="636">
        <v>3</v>
      </c>
      <c r="H25" s="636">
        <v>3</v>
      </c>
      <c r="I25" s="654">
        <v>3</v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</row>
    <row r="26" spans="2:23" ht="36" customHeight="1">
      <c r="B26" s="632" t="s">
        <v>624</v>
      </c>
      <c r="C26" s="633" t="s">
        <v>625</v>
      </c>
      <c r="D26" s="634"/>
      <c r="E26" s="635"/>
      <c r="F26" s="634"/>
      <c r="G26" s="636"/>
      <c r="H26" s="636"/>
      <c r="I26" s="654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</row>
    <row r="27" spans="2:23" ht="36" customHeight="1">
      <c r="B27" s="632" t="s">
        <v>626</v>
      </c>
      <c r="C27" s="633" t="s">
        <v>627</v>
      </c>
      <c r="D27" s="634"/>
      <c r="E27" s="635"/>
      <c r="F27" s="634"/>
      <c r="G27" s="636"/>
      <c r="H27" s="636"/>
      <c r="I27" s="654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</row>
    <row r="28" spans="2:23" ht="36" customHeight="1">
      <c r="B28" s="632" t="s">
        <v>628</v>
      </c>
      <c r="C28" s="633" t="s">
        <v>629</v>
      </c>
      <c r="D28" s="634">
        <v>3700000</v>
      </c>
      <c r="E28" s="635">
        <v>3700000</v>
      </c>
      <c r="F28" s="634">
        <v>1000000</v>
      </c>
      <c r="G28" s="636">
        <v>1800000</v>
      </c>
      <c r="H28" s="636">
        <v>2800000</v>
      </c>
      <c r="I28" s="654">
        <v>3700000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</row>
    <row r="29" spans="2:23" ht="36" customHeight="1">
      <c r="B29" s="632" t="s">
        <v>630</v>
      </c>
      <c r="C29" s="633" t="s">
        <v>631</v>
      </c>
      <c r="D29" s="634">
        <v>350000</v>
      </c>
      <c r="E29" s="635">
        <v>350000</v>
      </c>
      <c r="F29" s="634">
        <v>60000</v>
      </c>
      <c r="G29" s="636">
        <v>120000</v>
      </c>
      <c r="H29" s="636">
        <v>250000</v>
      </c>
      <c r="I29" s="654">
        <v>350000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</row>
    <row r="30" spans="2:23" ht="36" customHeight="1">
      <c r="B30" s="632" t="s">
        <v>632</v>
      </c>
      <c r="C30" s="640" t="s">
        <v>633</v>
      </c>
      <c r="D30" s="634">
        <v>50000</v>
      </c>
      <c r="E30" s="635">
        <v>50000</v>
      </c>
      <c r="F30" s="634">
        <v>15000</v>
      </c>
      <c r="G30" s="636">
        <v>25000</v>
      </c>
      <c r="H30" s="636">
        <v>40000</v>
      </c>
      <c r="I30" s="654">
        <v>50000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</row>
    <row r="31" spans="2:23" ht="36" customHeight="1">
      <c r="B31" s="632" t="s">
        <v>634</v>
      </c>
      <c r="C31" s="633" t="s">
        <v>635</v>
      </c>
      <c r="D31" s="634">
        <v>300000</v>
      </c>
      <c r="E31" s="635"/>
      <c r="F31" s="634">
        <v>280000</v>
      </c>
      <c r="G31" s="636">
        <v>550000</v>
      </c>
      <c r="H31" s="636">
        <v>550000</v>
      </c>
      <c r="I31" s="654">
        <v>550000</v>
      </c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</row>
    <row r="32" spans="2:23" ht="36" customHeight="1">
      <c r="B32" s="632" t="s">
        <v>636</v>
      </c>
      <c r="C32" s="633" t="s">
        <v>637</v>
      </c>
      <c r="D32" s="634">
        <v>1</v>
      </c>
      <c r="E32" s="635"/>
      <c r="F32" s="634">
        <v>1</v>
      </c>
      <c r="G32" s="636">
        <v>2</v>
      </c>
      <c r="H32" s="636">
        <v>2</v>
      </c>
      <c r="I32" s="654">
        <v>2</v>
      </c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</row>
    <row r="33" spans="2:23" ht="36" customHeight="1">
      <c r="B33" s="632" t="s">
        <v>638</v>
      </c>
      <c r="C33" s="633" t="s">
        <v>639</v>
      </c>
      <c r="D33" s="634">
        <v>2000000</v>
      </c>
      <c r="E33" s="635">
        <v>2181000</v>
      </c>
      <c r="F33" s="634">
        <v>2400000</v>
      </c>
      <c r="G33" s="636">
        <v>2400000</v>
      </c>
      <c r="H33" s="636">
        <v>2400000</v>
      </c>
      <c r="I33" s="654">
        <v>2400000</v>
      </c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</row>
    <row r="34" spans="2:23" ht="36" customHeight="1">
      <c r="B34" s="632" t="s">
        <v>640</v>
      </c>
      <c r="C34" s="633" t="s">
        <v>641</v>
      </c>
      <c r="D34" s="634">
        <v>21</v>
      </c>
      <c r="E34" s="635">
        <v>21</v>
      </c>
      <c r="F34" s="634">
        <v>23</v>
      </c>
      <c r="G34" s="636">
        <v>23</v>
      </c>
      <c r="H34" s="636">
        <v>23</v>
      </c>
      <c r="I34" s="654">
        <v>23</v>
      </c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</row>
    <row r="35" spans="2:23" ht="36" customHeight="1">
      <c r="B35" s="632" t="s">
        <v>642</v>
      </c>
      <c r="C35" s="633" t="s">
        <v>643</v>
      </c>
      <c r="D35" s="634"/>
      <c r="E35" s="635"/>
      <c r="F35" s="634"/>
      <c r="G35" s="636"/>
      <c r="H35" s="636"/>
      <c r="I35" s="654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</row>
    <row r="36" spans="2:23" ht="36" customHeight="1">
      <c r="B36" s="632" t="s">
        <v>644</v>
      </c>
      <c r="C36" s="633" t="s">
        <v>645</v>
      </c>
      <c r="D36" s="634">
        <v>500000</v>
      </c>
      <c r="E36" s="635">
        <v>500000</v>
      </c>
      <c r="F36" s="634">
        <v>150000</v>
      </c>
      <c r="G36" s="636">
        <v>250000</v>
      </c>
      <c r="H36" s="636">
        <v>400000</v>
      </c>
      <c r="I36" s="654">
        <v>500000</v>
      </c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</row>
    <row r="37" spans="2:23" ht="36" customHeight="1">
      <c r="B37" s="632" t="s">
        <v>646</v>
      </c>
      <c r="C37" s="633" t="s">
        <v>647</v>
      </c>
      <c r="D37" s="634"/>
      <c r="E37" s="635"/>
      <c r="F37" s="634"/>
      <c r="G37" s="636"/>
      <c r="H37" s="636"/>
      <c r="I37" s="654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2:23" ht="36" customHeight="1">
      <c r="B38" s="632" t="s">
        <v>648</v>
      </c>
      <c r="C38" s="641" t="s">
        <v>649</v>
      </c>
      <c r="D38" s="642"/>
      <c r="E38" s="643"/>
      <c r="F38" s="642"/>
      <c r="G38" s="644"/>
      <c r="H38" s="644"/>
      <c r="I38" s="655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</row>
    <row r="39" spans="2:23" ht="15.75">
      <c r="B39" s="645"/>
      <c r="C39" s="646"/>
      <c r="D39" s="646"/>
      <c r="E39" s="646"/>
      <c r="F39" s="646"/>
      <c r="G39" s="646"/>
      <c r="H39" s="646"/>
      <c r="I39" s="646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</row>
    <row r="40" spans="2:23" ht="19.5" customHeight="1">
      <c r="B40" s="645"/>
      <c r="C40" s="647" t="s">
        <v>650</v>
      </c>
      <c r="D40" s="647"/>
      <c r="E40" s="648"/>
      <c r="F40" s="645"/>
      <c r="G40" s="645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</row>
    <row r="41" spans="2:23" ht="18.75" customHeight="1">
      <c r="B41" s="645"/>
      <c r="C41" s="648" t="s">
        <v>651</v>
      </c>
      <c r="D41" s="648"/>
      <c r="E41" s="648"/>
      <c r="F41" s="646"/>
      <c r="G41" s="646"/>
      <c r="H41" s="646"/>
      <c r="I41" s="646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</row>
    <row r="42" spans="2:23" ht="15.75">
      <c r="B42" s="645"/>
      <c r="C42" s="646"/>
      <c r="D42" s="646"/>
      <c r="E42" s="646"/>
      <c r="F42" s="646"/>
      <c r="G42" s="646"/>
      <c r="H42" s="646"/>
      <c r="I42" s="646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</row>
    <row r="43" spans="3:23" ht="24" customHeight="1">
      <c r="C43" s="649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</row>
    <row r="44" spans="2:23" ht="15.75">
      <c r="B44" s="645"/>
      <c r="C44" s="646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</row>
    <row r="45" spans="2:23" ht="15.75">
      <c r="B45" s="645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</row>
    <row r="46" spans="2:23" ht="15.75">
      <c r="B46" s="645"/>
      <c r="C46" s="218"/>
      <c r="D46" s="646"/>
      <c r="E46" s="646"/>
      <c r="F46" s="646"/>
      <c r="G46" s="646"/>
      <c r="H46" s="646"/>
      <c r="I46" s="646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15.75">
      <c r="B47" s="645"/>
      <c r="C47" s="218"/>
      <c r="D47" s="646"/>
      <c r="E47" s="646"/>
      <c r="F47" s="646"/>
      <c r="G47" s="646"/>
      <c r="H47" s="646"/>
      <c r="I47" s="646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</row>
    <row r="48" spans="2:23" ht="15.75">
      <c r="B48" s="645"/>
      <c r="C48" s="646"/>
      <c r="D48" s="646"/>
      <c r="E48" s="646"/>
      <c r="F48" s="646"/>
      <c r="G48" s="646"/>
      <c r="H48" s="646"/>
      <c r="I48" s="646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</row>
    <row r="49" spans="2:23" ht="15.75">
      <c r="B49" s="645"/>
      <c r="C49" s="646"/>
      <c r="D49" s="646"/>
      <c r="E49" s="646"/>
      <c r="F49" s="646"/>
      <c r="G49" s="646"/>
      <c r="H49" s="646"/>
      <c r="I49" s="646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</row>
    <row r="50" spans="2:23" ht="15.75">
      <c r="B50" s="645"/>
      <c r="C50" s="646"/>
      <c r="D50" s="646"/>
      <c r="E50" s="646"/>
      <c r="F50" s="646"/>
      <c r="G50" s="646"/>
      <c r="H50" s="646"/>
      <c r="I50" s="646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</row>
    <row r="51" spans="2:15" ht="15.75">
      <c r="B51" s="645"/>
      <c r="C51" s="646"/>
      <c r="D51" s="646"/>
      <c r="E51" s="646"/>
      <c r="F51" s="646"/>
      <c r="G51" s="646"/>
      <c r="H51" s="646"/>
      <c r="I51" s="646"/>
      <c r="J51" s="218"/>
      <c r="K51" s="218"/>
      <c r="L51" s="218"/>
      <c r="M51" s="218"/>
      <c r="N51" s="218"/>
      <c r="O51" s="218"/>
    </row>
    <row r="52" spans="2:15" ht="15.75">
      <c r="B52" s="645"/>
      <c r="C52" s="646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</row>
    <row r="53" spans="2:15" ht="15.75">
      <c r="B53" s="645"/>
      <c r="C53" s="646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2:15" ht="15.75">
      <c r="B54" s="645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2:15" ht="15.75">
      <c r="B55" s="645"/>
      <c r="C55" s="218"/>
      <c r="D55" s="646"/>
      <c r="E55" s="646"/>
      <c r="F55" s="646"/>
      <c r="G55" s="646"/>
      <c r="H55" s="646"/>
      <c r="I55" s="646"/>
      <c r="J55" s="218"/>
      <c r="K55" s="218"/>
      <c r="L55" s="218"/>
      <c r="M55" s="218"/>
      <c r="N55" s="218"/>
      <c r="O55" s="218"/>
    </row>
    <row r="56" spans="2:15" ht="15.75">
      <c r="B56" s="645"/>
      <c r="C56" s="218"/>
      <c r="D56" s="646"/>
      <c r="E56" s="646"/>
      <c r="F56" s="646"/>
      <c r="G56" s="646"/>
      <c r="H56" s="646"/>
      <c r="I56" s="646"/>
      <c r="J56" s="218"/>
      <c r="K56" s="218"/>
      <c r="L56" s="218"/>
      <c r="M56" s="218"/>
      <c r="N56" s="218"/>
      <c r="O56" s="218"/>
    </row>
    <row r="57" spans="2:15" ht="15.75">
      <c r="B57" s="645"/>
      <c r="C57" s="646"/>
      <c r="D57" s="646"/>
      <c r="E57" s="646"/>
      <c r="F57" s="646"/>
      <c r="G57" s="646"/>
      <c r="H57" s="646"/>
      <c r="I57" s="646"/>
      <c r="J57" s="218"/>
      <c r="K57" s="218"/>
      <c r="L57" s="218"/>
      <c r="M57" s="218"/>
      <c r="N57" s="218"/>
      <c r="O57" s="218"/>
    </row>
    <row r="58" spans="2:15" ht="15.75">
      <c r="B58" s="645"/>
      <c r="C58" s="646"/>
      <c r="D58" s="646"/>
      <c r="E58" s="646"/>
      <c r="F58" s="646"/>
      <c r="G58" s="646"/>
      <c r="H58" s="646"/>
      <c r="I58" s="646"/>
      <c r="J58" s="218"/>
      <c r="K58" s="218"/>
      <c r="L58" s="218"/>
      <c r="M58" s="218"/>
      <c r="N58" s="218"/>
      <c r="O58" s="218"/>
    </row>
    <row r="59" spans="2:15" ht="15.75">
      <c r="B59" s="645"/>
      <c r="C59" s="646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2:15" ht="15.75">
      <c r="B60" s="645"/>
      <c r="C60" s="646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</row>
    <row r="61" spans="2:15" ht="15.75"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</row>
    <row r="62" spans="2:15" ht="15.75"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2:15" ht="15.75"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</row>
    <row r="64" spans="2:15" ht="15.75"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</row>
    <row r="65" spans="2:15" ht="15.75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</row>
    <row r="66" spans="2:15" ht="15.75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</row>
    <row r="67" spans="2:15" ht="15.75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2:15" ht="15.75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2:15" ht="15.75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</row>
    <row r="70" spans="2:15" ht="15.75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</row>
    <row r="71" spans="2:15" ht="15.75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</row>
    <row r="72" spans="2:15" ht="15.75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2:15" ht="15.75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</row>
    <row r="74" spans="2:15" ht="15.75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</row>
    <row r="75" spans="2:15" ht="15.75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</row>
    <row r="76" spans="2:15" ht="15.75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</row>
    <row r="77" spans="2:15" ht="15.75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</row>
    <row r="78" spans="2:15" ht="15.75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</row>
    <row r="79" spans="2:15" ht="15.75"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</row>
    <row r="80" spans="2:15" ht="15.75"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</row>
    <row r="81" spans="2:15" ht="15.75"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</row>
    <row r="82" spans="2:15" ht="15.75"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</row>
    <row r="83" spans="2:15" ht="15.75"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</row>
    <row r="84" spans="2:15" ht="15.75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</row>
    <row r="85" spans="2:15" ht="15.75"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</row>
    <row r="86" spans="2:15" ht="15.75"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</row>
    <row r="87" spans="2:15" ht="15.75"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</row>
    <row r="88" spans="2:15" ht="15.75"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</row>
    <row r="89" spans="2:15" ht="15.75"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</row>
    <row r="90" spans="2:15" ht="15.75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</row>
    <row r="91" spans="2:15" ht="15.75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</row>
    <row r="92" spans="2:15" ht="15.75"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</row>
    <row r="93" spans="2:15" ht="15.75"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</row>
    <row r="94" spans="2:15" ht="15.75"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</row>
    <row r="95" spans="2:15" ht="15.75">
      <c r="B95" s="218"/>
      <c r="C95" s="218"/>
      <c r="J95" s="218"/>
      <c r="K95" s="218"/>
      <c r="L95" s="218"/>
      <c r="M95" s="218"/>
      <c r="N95" s="218"/>
      <c r="O95" s="218"/>
    </row>
    <row r="96" spans="2:15" ht="15.75">
      <c r="B96" s="218"/>
      <c r="C96" s="218"/>
      <c r="J96" s="218"/>
      <c r="K96" s="218"/>
      <c r="L96" s="218"/>
      <c r="M96" s="218"/>
      <c r="N96" s="218"/>
      <c r="O96" s="218"/>
    </row>
  </sheetData>
  <sheetProtection/>
  <mergeCells count="21">
    <mergeCell ref="B4:I4"/>
    <mergeCell ref="C40:D40"/>
    <mergeCell ref="C41:E41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rintOptions/>
  <pageMargins left="0.31" right="0.31" top="0.75" bottom="0.75" header="0.31" footer="0.31"/>
  <pageSetup horizontalDpi="300" verticalDpi="300" orientation="portrait" scale="45"/>
  <colBreaks count="1" manualBreakCount="1">
    <brk id="11" max="65535" man="1"/>
  </colBreaks>
  <ignoredErrors>
    <ignoredError sqref="B32:B38 B8:B3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2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3" max="3" width="23.7109375" style="0" customWidth="1"/>
    <col min="4" max="8" width="15.7109375" style="0" customWidth="1"/>
  </cols>
  <sheetData>
    <row r="1" ht="15.75">
      <c r="H1" s="81" t="s">
        <v>652</v>
      </c>
    </row>
    <row r="2" spans="2:8" ht="15">
      <c r="B2" s="605"/>
      <c r="C2" s="605"/>
      <c r="D2" s="605"/>
      <c r="E2" s="605"/>
      <c r="F2" s="605"/>
      <c r="G2" s="605"/>
      <c r="H2" s="605"/>
    </row>
    <row r="3" spans="2:8" ht="18.75" customHeight="1">
      <c r="B3" s="606" t="s">
        <v>653</v>
      </c>
      <c r="C3" s="607"/>
      <c r="D3" s="607"/>
      <c r="E3" s="607"/>
      <c r="F3" s="607"/>
      <c r="G3" s="607"/>
      <c r="H3" s="607"/>
    </row>
    <row r="4" spans="2:8" ht="18.75" customHeight="1">
      <c r="B4" s="607"/>
      <c r="C4" s="607"/>
      <c r="D4" s="607"/>
      <c r="E4" s="607"/>
      <c r="F4" s="607"/>
      <c r="G4" s="607"/>
      <c r="H4" s="607"/>
    </row>
    <row r="5" ht="13.5"/>
    <row r="6" spans="2:8" ht="12.75">
      <c r="B6" s="608" t="s">
        <v>654</v>
      </c>
      <c r="C6" s="609" t="s">
        <v>655</v>
      </c>
      <c r="D6" s="609" t="s">
        <v>656</v>
      </c>
      <c r="E6" s="609" t="s">
        <v>657</v>
      </c>
      <c r="F6" s="609" t="s">
        <v>658</v>
      </c>
      <c r="G6" s="609" t="s">
        <v>659</v>
      </c>
      <c r="H6" s="609" t="s">
        <v>660</v>
      </c>
    </row>
    <row r="7" spans="2:8" ht="31.5" customHeight="1">
      <c r="B7" s="610"/>
      <c r="C7" s="611"/>
      <c r="D7" s="611"/>
      <c r="E7" s="611"/>
      <c r="F7" s="611" t="s">
        <v>658</v>
      </c>
      <c r="G7" s="611" t="s">
        <v>659</v>
      </c>
      <c r="H7" s="611" t="s">
        <v>660</v>
      </c>
    </row>
    <row r="8" spans="2:8" ht="18" customHeight="1">
      <c r="B8" s="612">
        <v>1</v>
      </c>
      <c r="C8" s="612" t="s">
        <v>661</v>
      </c>
      <c r="D8" s="612">
        <v>1</v>
      </c>
      <c r="E8" s="612">
        <v>1</v>
      </c>
      <c r="F8" s="612">
        <v>1</v>
      </c>
      <c r="G8" s="612">
        <v>1</v>
      </c>
      <c r="H8" s="612"/>
    </row>
    <row r="9" spans="2:8" ht="16.5" customHeight="1">
      <c r="B9" s="612">
        <v>2</v>
      </c>
      <c r="C9" s="612" t="s">
        <v>662</v>
      </c>
      <c r="D9" s="612">
        <v>3</v>
      </c>
      <c r="E9" s="612">
        <v>3</v>
      </c>
      <c r="F9" s="612">
        <v>1</v>
      </c>
      <c r="G9" s="612">
        <v>1</v>
      </c>
      <c r="H9" s="612"/>
    </row>
    <row r="10" spans="2:8" ht="15" customHeight="1">
      <c r="B10" s="612">
        <v>3</v>
      </c>
      <c r="C10" s="613" t="s">
        <v>663</v>
      </c>
      <c r="D10" s="613">
        <v>14</v>
      </c>
      <c r="E10" s="613">
        <v>18</v>
      </c>
      <c r="F10" s="613">
        <v>15</v>
      </c>
      <c r="G10" s="613">
        <v>13</v>
      </c>
      <c r="H10" s="613">
        <v>2</v>
      </c>
    </row>
    <row r="11" spans="2:8" ht="15" customHeight="1">
      <c r="B11" s="612">
        <v>4</v>
      </c>
      <c r="C11" s="614" t="s">
        <v>664</v>
      </c>
      <c r="D11" s="614">
        <v>8</v>
      </c>
      <c r="E11" s="614">
        <v>22</v>
      </c>
      <c r="F11" s="614">
        <v>20</v>
      </c>
      <c r="G11" s="614">
        <v>16</v>
      </c>
      <c r="H11" s="614">
        <v>4</v>
      </c>
    </row>
    <row r="12" spans="2:8" ht="15" customHeight="1">
      <c r="B12" s="612">
        <v>5</v>
      </c>
      <c r="C12" s="613" t="s">
        <v>665</v>
      </c>
      <c r="D12" s="613">
        <v>8</v>
      </c>
      <c r="E12" s="613">
        <v>20</v>
      </c>
      <c r="F12" s="613">
        <v>20</v>
      </c>
      <c r="G12" s="613">
        <v>20</v>
      </c>
      <c r="H12" s="613"/>
    </row>
    <row r="13" spans="2:8" ht="15" customHeight="1">
      <c r="B13" s="612">
        <v>6</v>
      </c>
      <c r="C13" s="613" t="s">
        <v>666</v>
      </c>
      <c r="D13" s="613">
        <v>12</v>
      </c>
      <c r="E13" s="613">
        <v>24</v>
      </c>
      <c r="F13" s="613">
        <v>28</v>
      </c>
      <c r="G13" s="613">
        <v>28</v>
      </c>
      <c r="H13" s="613"/>
    </row>
    <row r="14" spans="2:8" ht="15" customHeight="1">
      <c r="B14" s="612">
        <v>7</v>
      </c>
      <c r="C14" s="613" t="s">
        <v>667</v>
      </c>
      <c r="D14" s="613">
        <v>17</v>
      </c>
      <c r="E14" s="613">
        <v>70</v>
      </c>
      <c r="F14" s="613">
        <v>67</v>
      </c>
      <c r="G14" s="613">
        <v>61</v>
      </c>
      <c r="H14" s="613">
        <v>6</v>
      </c>
    </row>
    <row r="15" spans="2:8" ht="15" customHeight="1">
      <c r="B15" s="612">
        <v>8</v>
      </c>
      <c r="C15" s="613" t="s">
        <v>668</v>
      </c>
      <c r="D15" s="613">
        <v>7</v>
      </c>
      <c r="E15" s="613">
        <v>10</v>
      </c>
      <c r="F15" s="613">
        <v>10</v>
      </c>
      <c r="G15" s="613">
        <v>9</v>
      </c>
      <c r="H15" s="613">
        <v>1</v>
      </c>
    </row>
    <row r="16" spans="2:8" ht="15" customHeight="1">
      <c r="B16" s="612">
        <v>9</v>
      </c>
      <c r="C16" s="613"/>
      <c r="D16" s="613"/>
      <c r="E16" s="613"/>
      <c r="F16" s="613"/>
      <c r="G16" s="613"/>
      <c r="H16" s="613"/>
    </row>
    <row r="17" spans="2:8" ht="15" customHeight="1">
      <c r="B17" s="612">
        <v>10</v>
      </c>
      <c r="C17" s="613"/>
      <c r="D17" s="613"/>
      <c r="E17" s="613"/>
      <c r="F17" s="613"/>
      <c r="G17" s="613"/>
      <c r="H17" s="613"/>
    </row>
    <row r="18" spans="2:8" ht="15" customHeight="1">
      <c r="B18" s="612">
        <v>11</v>
      </c>
      <c r="C18" s="613"/>
      <c r="D18" s="613"/>
      <c r="E18" s="613"/>
      <c r="F18" s="613"/>
      <c r="G18" s="613"/>
      <c r="H18" s="613"/>
    </row>
    <row r="19" spans="2:8" ht="15" customHeight="1">
      <c r="B19" s="612">
        <v>12</v>
      </c>
      <c r="C19" s="613"/>
      <c r="D19" s="613"/>
      <c r="E19" s="613"/>
      <c r="F19" s="613"/>
      <c r="G19" s="613"/>
      <c r="H19" s="613"/>
    </row>
    <row r="20" spans="2:8" ht="15" customHeight="1">
      <c r="B20" s="612">
        <v>13</v>
      </c>
      <c r="C20" s="613"/>
      <c r="D20" s="613"/>
      <c r="E20" s="613"/>
      <c r="F20" s="613"/>
      <c r="G20" s="613"/>
      <c r="H20" s="613"/>
    </row>
    <row r="21" spans="2:8" ht="15" customHeight="1">
      <c r="B21" s="612">
        <v>14</v>
      </c>
      <c r="C21" s="613"/>
      <c r="D21" s="613"/>
      <c r="E21" s="613"/>
      <c r="F21" s="613"/>
      <c r="G21" s="613"/>
      <c r="H21" s="613"/>
    </row>
    <row r="22" spans="2:8" ht="15" customHeight="1">
      <c r="B22" s="612">
        <v>15</v>
      </c>
      <c r="C22" s="613"/>
      <c r="D22" s="613"/>
      <c r="E22" s="613"/>
      <c r="F22" s="613"/>
      <c r="G22" s="613"/>
      <c r="H22" s="613"/>
    </row>
    <row r="23" spans="2:8" ht="15" customHeight="1">
      <c r="B23" s="612">
        <v>16</v>
      </c>
      <c r="C23" s="613"/>
      <c r="D23" s="613"/>
      <c r="E23" s="613"/>
      <c r="F23" s="613"/>
      <c r="G23" s="613"/>
      <c r="H23" s="613"/>
    </row>
    <row r="24" spans="2:8" ht="15" customHeight="1">
      <c r="B24" s="612">
        <v>17</v>
      </c>
      <c r="C24" s="613"/>
      <c r="D24" s="613"/>
      <c r="E24" s="613"/>
      <c r="F24" s="613"/>
      <c r="G24" s="613"/>
      <c r="H24" s="613"/>
    </row>
    <row r="25" spans="2:8" ht="15" customHeight="1">
      <c r="B25" s="612">
        <v>18</v>
      </c>
      <c r="C25" s="613"/>
      <c r="D25" s="613"/>
      <c r="E25" s="613"/>
      <c r="F25" s="613"/>
      <c r="G25" s="613"/>
      <c r="H25" s="613"/>
    </row>
    <row r="26" spans="2:8" ht="15" customHeight="1">
      <c r="B26" s="612">
        <v>19</v>
      </c>
      <c r="C26" s="613"/>
      <c r="D26" s="613"/>
      <c r="E26" s="613"/>
      <c r="F26" s="613"/>
      <c r="G26" s="613"/>
      <c r="H26" s="613"/>
    </row>
    <row r="27" spans="2:8" ht="15" customHeight="1">
      <c r="B27" s="612">
        <v>20</v>
      </c>
      <c r="C27" s="613"/>
      <c r="D27" s="613"/>
      <c r="E27" s="613"/>
      <c r="F27" s="613"/>
      <c r="G27" s="613"/>
      <c r="H27" s="613"/>
    </row>
    <row r="28" spans="2:8" ht="15" customHeight="1">
      <c r="B28" s="612">
        <v>21</v>
      </c>
      <c r="C28" s="613"/>
      <c r="D28" s="613"/>
      <c r="E28" s="613"/>
      <c r="F28" s="613"/>
      <c r="G28" s="613"/>
      <c r="H28" s="613"/>
    </row>
    <row r="29" spans="2:8" ht="15" customHeight="1">
      <c r="B29" s="612">
        <v>22</v>
      </c>
      <c r="C29" s="613"/>
      <c r="D29" s="613"/>
      <c r="E29" s="613"/>
      <c r="F29" s="613"/>
      <c r="G29" s="613"/>
      <c r="H29" s="613"/>
    </row>
    <row r="30" spans="2:8" ht="15" customHeight="1">
      <c r="B30" s="612">
        <v>23</v>
      </c>
      <c r="C30" s="613"/>
      <c r="D30" s="613"/>
      <c r="E30" s="613"/>
      <c r="F30" s="613"/>
      <c r="G30" s="613"/>
      <c r="H30" s="613"/>
    </row>
    <row r="31" spans="2:8" ht="15" customHeight="1">
      <c r="B31" s="615" t="s">
        <v>669</v>
      </c>
      <c r="C31" s="616"/>
      <c r="D31" s="616"/>
      <c r="E31" s="616"/>
      <c r="F31" s="616"/>
      <c r="G31" s="616"/>
      <c r="H31" s="616"/>
    </row>
    <row r="32" spans="2:8" ht="15" customHeight="1">
      <c r="B32" s="617" t="s">
        <v>670</v>
      </c>
      <c r="C32" s="618"/>
      <c r="D32" s="619">
        <f>SUM(D8:D31)</f>
        <v>70</v>
      </c>
      <c r="E32" s="619">
        <f>SUM(E8:E31)</f>
        <v>168</v>
      </c>
      <c r="F32" s="619">
        <f>SUM(F8:F31)</f>
        <v>162</v>
      </c>
      <c r="G32" s="619">
        <f>SUM(G8:G31)</f>
        <v>149</v>
      </c>
      <c r="H32" s="619">
        <f>SUM(H8:H31)</f>
        <v>13</v>
      </c>
    </row>
  </sheetData>
  <sheetProtection/>
  <mergeCells count="9">
    <mergeCell ref="B32:C32"/>
    <mergeCell ref="B6:B7"/>
    <mergeCell ref="C6:C7"/>
    <mergeCell ref="D6:D7"/>
    <mergeCell ref="E6:E7"/>
    <mergeCell ref="F6:F7"/>
    <mergeCell ref="G6:G7"/>
    <mergeCell ref="H6:H7"/>
    <mergeCell ref="B3:H4"/>
  </mergeCells>
  <printOptions/>
  <pageMargins left="0.31" right="0.31" top="0.75" bottom="0.75" header="0.31" footer="0.3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view="pageBreakPreview" zoomScale="60" zoomScaleNormal="85" workbookViewId="0" topLeftCell="A1">
      <selection activeCell="Y28" sqref="Y28"/>
    </sheetView>
  </sheetViews>
  <sheetFormatPr defaultColWidth="9.140625" defaultRowHeight="12.75"/>
  <cols>
    <col min="1" max="1" width="9.140625" style="5" customWidth="1"/>
    <col min="2" max="2" width="8.28125" style="5" customWidth="1"/>
    <col min="3" max="3" width="14.8515625" style="5" customWidth="1"/>
    <col min="4" max="7" width="14.28125" style="5" customWidth="1"/>
    <col min="8" max="8" width="10.7109375" style="5" customWidth="1"/>
    <col min="9" max="9" width="8.00390625" style="5" customWidth="1"/>
    <col min="10" max="10" width="20.140625" style="5" customWidth="1"/>
    <col min="11" max="13" width="14.28125" style="5" customWidth="1"/>
    <col min="14" max="16384" width="9.140625" style="5" customWidth="1"/>
  </cols>
  <sheetData>
    <row r="2" ht="15.75">
      <c r="L2" s="81" t="s">
        <v>671</v>
      </c>
    </row>
    <row r="5" spans="2:13" ht="15.75" customHeight="1">
      <c r="B5" s="543" t="s">
        <v>672</v>
      </c>
      <c r="C5" s="543"/>
      <c r="D5" s="543"/>
      <c r="E5" s="543"/>
      <c r="F5" s="543"/>
      <c r="G5" s="543"/>
      <c r="H5" s="544"/>
      <c r="I5" s="543" t="s">
        <v>673</v>
      </c>
      <c r="J5" s="543"/>
      <c r="K5" s="543"/>
      <c r="L5" s="543"/>
      <c r="M5" s="544"/>
    </row>
    <row r="6" spans="2:13" ht="15.75" customHeight="1">
      <c r="B6" s="543"/>
      <c r="C6" s="543"/>
      <c r="D6" s="543"/>
      <c r="E6" s="543"/>
      <c r="F6" s="543"/>
      <c r="G6" s="543"/>
      <c r="H6" s="544"/>
      <c r="I6" s="584"/>
      <c r="J6" s="584"/>
      <c r="K6" s="584"/>
      <c r="L6" s="584"/>
      <c r="M6" s="544"/>
    </row>
    <row r="7" spans="2:13" ht="23.25" customHeight="1">
      <c r="B7" s="545" t="s">
        <v>654</v>
      </c>
      <c r="C7" s="546" t="s">
        <v>674</v>
      </c>
      <c r="D7" s="547" t="s">
        <v>675</v>
      </c>
      <c r="E7" s="547"/>
      <c r="F7" s="548" t="s">
        <v>676</v>
      </c>
      <c r="G7" s="549"/>
      <c r="H7" s="550"/>
      <c r="I7" s="545" t="s">
        <v>654</v>
      </c>
      <c r="J7" s="546" t="s">
        <v>674</v>
      </c>
      <c r="K7" s="546" t="s">
        <v>677</v>
      </c>
      <c r="L7" s="585" t="s">
        <v>678</v>
      </c>
      <c r="M7" s="83"/>
    </row>
    <row r="8" spans="2:13" ht="40.5" customHeight="1">
      <c r="B8" s="551"/>
      <c r="C8" s="552"/>
      <c r="D8" s="553" t="s">
        <v>679</v>
      </c>
      <c r="E8" s="554" t="s">
        <v>680</v>
      </c>
      <c r="F8" s="555" t="s">
        <v>679</v>
      </c>
      <c r="G8" s="554" t="s">
        <v>680</v>
      </c>
      <c r="H8" s="550"/>
      <c r="I8" s="551"/>
      <c r="J8" s="552"/>
      <c r="K8" s="552"/>
      <c r="L8" s="586"/>
      <c r="M8" s="83"/>
    </row>
    <row r="9" spans="2:13" ht="30" customHeight="1">
      <c r="B9" s="556">
        <v>1</v>
      </c>
      <c r="C9" s="557" t="s">
        <v>681</v>
      </c>
      <c r="D9" s="102">
        <v>7</v>
      </c>
      <c r="E9" s="125">
        <v>10</v>
      </c>
      <c r="F9" s="558">
        <v>0</v>
      </c>
      <c r="G9" s="559">
        <v>0</v>
      </c>
      <c r="H9" s="550"/>
      <c r="I9" s="587">
        <v>1</v>
      </c>
      <c r="J9" s="580" t="s">
        <v>682</v>
      </c>
      <c r="K9" s="102">
        <v>2</v>
      </c>
      <c r="L9" s="125">
        <v>6</v>
      </c>
      <c r="M9" s="83"/>
    </row>
    <row r="10" spans="2:13" ht="30" customHeight="1">
      <c r="B10" s="560">
        <v>2</v>
      </c>
      <c r="C10" s="561" t="s">
        <v>683</v>
      </c>
      <c r="D10" s="108">
        <v>9</v>
      </c>
      <c r="E10" s="127">
        <v>10</v>
      </c>
      <c r="F10" s="562">
        <v>1</v>
      </c>
      <c r="G10" s="563">
        <v>1</v>
      </c>
      <c r="H10" s="83"/>
      <c r="I10" s="560">
        <v>2</v>
      </c>
      <c r="J10" s="561" t="s">
        <v>684</v>
      </c>
      <c r="K10" s="108">
        <v>13</v>
      </c>
      <c r="L10" s="127">
        <v>22</v>
      </c>
      <c r="M10" s="83"/>
    </row>
    <row r="11" spans="2:13" ht="30" customHeight="1">
      <c r="B11" s="560">
        <v>3</v>
      </c>
      <c r="C11" s="561" t="s">
        <v>685</v>
      </c>
      <c r="D11" s="108"/>
      <c r="E11" s="127"/>
      <c r="F11" s="564"/>
      <c r="G11" s="127"/>
      <c r="H11" s="83"/>
      <c r="I11" s="560">
        <v>3</v>
      </c>
      <c r="J11" s="561" t="s">
        <v>686</v>
      </c>
      <c r="K11" s="108">
        <v>65</v>
      </c>
      <c r="L11" s="127">
        <v>73</v>
      </c>
      <c r="M11" s="83"/>
    </row>
    <row r="12" spans="2:13" ht="30" customHeight="1">
      <c r="B12" s="560">
        <v>4</v>
      </c>
      <c r="C12" s="561" t="s">
        <v>687</v>
      </c>
      <c r="D12" s="108">
        <v>34</v>
      </c>
      <c r="E12" s="127">
        <v>37</v>
      </c>
      <c r="F12" s="562">
        <v>2</v>
      </c>
      <c r="G12" s="125">
        <v>2</v>
      </c>
      <c r="H12" s="83"/>
      <c r="I12" s="560">
        <v>4</v>
      </c>
      <c r="J12" s="561" t="s">
        <v>688</v>
      </c>
      <c r="K12" s="108">
        <v>60</v>
      </c>
      <c r="L12" s="127">
        <v>59</v>
      </c>
      <c r="M12" s="83"/>
    </row>
    <row r="13" spans="2:13" ht="30" customHeight="1">
      <c r="B13" s="560">
        <v>5</v>
      </c>
      <c r="C13" s="561" t="s">
        <v>689</v>
      </c>
      <c r="D13" s="108">
        <v>30</v>
      </c>
      <c r="E13" s="127">
        <v>35</v>
      </c>
      <c r="F13" s="565"/>
      <c r="G13" s="566"/>
      <c r="H13" s="83"/>
      <c r="I13" s="588">
        <v>5</v>
      </c>
      <c r="J13" s="568" t="s">
        <v>690</v>
      </c>
      <c r="K13" s="107">
        <v>9</v>
      </c>
      <c r="L13" s="165">
        <v>8</v>
      </c>
      <c r="M13" s="83"/>
    </row>
    <row r="14" spans="2:13" ht="30" customHeight="1">
      <c r="B14" s="560">
        <v>6</v>
      </c>
      <c r="C14" s="561" t="s">
        <v>691</v>
      </c>
      <c r="D14" s="108">
        <v>6</v>
      </c>
      <c r="E14" s="127">
        <v>6</v>
      </c>
      <c r="F14" s="565"/>
      <c r="G14" s="566"/>
      <c r="H14" s="83"/>
      <c r="I14" s="589" t="s">
        <v>575</v>
      </c>
      <c r="J14" s="590"/>
      <c r="K14" s="591">
        <f>SUM(K9:K13)</f>
        <v>149</v>
      </c>
      <c r="L14" s="592">
        <f>SUM(L9:L13)</f>
        <v>168</v>
      </c>
      <c r="M14" s="83"/>
    </row>
    <row r="15" spans="2:13" ht="30" customHeight="1">
      <c r="B15" s="567">
        <v>7</v>
      </c>
      <c r="C15" s="568" t="s">
        <v>692</v>
      </c>
      <c r="D15" s="114">
        <v>63</v>
      </c>
      <c r="E15" s="128">
        <v>70</v>
      </c>
      <c r="F15" s="569"/>
      <c r="G15" s="570"/>
      <c r="H15" s="83"/>
      <c r="I15" s="593" t="s">
        <v>693</v>
      </c>
      <c r="J15" s="594"/>
      <c r="K15" s="595">
        <v>48.81</v>
      </c>
      <c r="L15" s="596">
        <v>47.35</v>
      </c>
      <c r="M15" s="83"/>
    </row>
    <row r="16" spans="2:13" ht="30" customHeight="1">
      <c r="B16" s="571" t="s">
        <v>575</v>
      </c>
      <c r="C16" s="572"/>
      <c r="D16" s="573">
        <f>SUM(D9:D15)</f>
        <v>149</v>
      </c>
      <c r="E16" s="574">
        <f>SUM(E9:E15)</f>
        <v>168</v>
      </c>
      <c r="F16" s="575">
        <v>3</v>
      </c>
      <c r="G16" s="190">
        <v>3</v>
      </c>
      <c r="H16" s="126"/>
      <c r="I16" s="576"/>
      <c r="J16" s="123"/>
      <c r="K16" s="126"/>
      <c r="L16" s="126"/>
      <c r="M16" s="83"/>
    </row>
    <row r="17" spans="2:13" ht="21.75" customHeight="1">
      <c r="B17" s="576"/>
      <c r="C17" s="123"/>
      <c r="D17" s="126"/>
      <c r="E17" s="126"/>
      <c r="F17" s="126"/>
      <c r="G17" s="126"/>
      <c r="H17" s="126"/>
      <c r="I17" s="126"/>
      <c r="J17" s="123"/>
      <c r="K17" s="126"/>
      <c r="L17" s="126"/>
      <c r="M17" s="83"/>
    </row>
    <row r="18" spans="3:13" ht="15.75">
      <c r="C18" s="116"/>
      <c r="D18" s="83"/>
      <c r="E18" s="83"/>
      <c r="F18" s="83"/>
      <c r="G18" s="83"/>
      <c r="H18" s="126"/>
      <c r="I18" s="126"/>
      <c r="J18" s="126"/>
      <c r="K18" s="126"/>
      <c r="L18" s="126"/>
      <c r="M18" s="83"/>
    </row>
    <row r="19" spans="2:13" ht="18.75" customHeight="1">
      <c r="B19" s="577" t="s">
        <v>694</v>
      </c>
      <c r="C19" s="577"/>
      <c r="D19" s="577"/>
      <c r="E19" s="577"/>
      <c r="F19" s="577"/>
      <c r="G19" s="577"/>
      <c r="H19" s="83"/>
      <c r="I19" s="543" t="s">
        <v>695</v>
      </c>
      <c r="J19" s="543"/>
      <c r="K19" s="543"/>
      <c r="L19" s="543"/>
      <c r="M19" s="83"/>
    </row>
    <row r="20" spans="6:13" ht="18.75" customHeight="1">
      <c r="F20" s="577"/>
      <c r="G20" s="577"/>
      <c r="M20" s="597"/>
    </row>
    <row r="21" spans="2:13" ht="25.5" customHeight="1">
      <c r="B21" s="545" t="s">
        <v>654</v>
      </c>
      <c r="C21" s="546" t="s">
        <v>674</v>
      </c>
      <c r="D21" s="547" t="s">
        <v>675</v>
      </c>
      <c r="E21" s="547"/>
      <c r="F21" s="548" t="s">
        <v>676</v>
      </c>
      <c r="G21" s="549"/>
      <c r="I21" s="545" t="s">
        <v>654</v>
      </c>
      <c r="J21" s="598" t="s">
        <v>674</v>
      </c>
      <c r="K21" s="598" t="s">
        <v>677</v>
      </c>
      <c r="L21" s="585" t="s">
        <v>678</v>
      </c>
      <c r="M21" s="599"/>
    </row>
    <row r="22" spans="2:12" ht="32.25">
      <c r="B22" s="551"/>
      <c r="C22" s="552"/>
      <c r="D22" s="553" t="s">
        <v>679</v>
      </c>
      <c r="E22" s="554" t="s">
        <v>680</v>
      </c>
      <c r="F22" s="578" t="s">
        <v>696</v>
      </c>
      <c r="G22" s="549" t="s">
        <v>679</v>
      </c>
      <c r="I22" s="551"/>
      <c r="J22" s="600"/>
      <c r="K22" s="600"/>
      <c r="L22" s="586"/>
    </row>
    <row r="23" spans="2:13" ht="30" customHeight="1">
      <c r="B23" s="579">
        <v>1</v>
      </c>
      <c r="C23" s="580" t="s">
        <v>697</v>
      </c>
      <c r="D23" s="102">
        <v>123</v>
      </c>
      <c r="E23" s="125">
        <v>138</v>
      </c>
      <c r="F23" s="558">
        <v>2</v>
      </c>
      <c r="G23" s="581">
        <v>2</v>
      </c>
      <c r="I23" s="579">
        <v>1</v>
      </c>
      <c r="J23" s="601" t="s">
        <v>698</v>
      </c>
      <c r="K23" s="104">
        <v>0</v>
      </c>
      <c r="L23" s="125">
        <v>4</v>
      </c>
      <c r="M23" s="215"/>
    </row>
    <row r="24" spans="2:13" ht="30" customHeight="1">
      <c r="B24" s="567">
        <v>2</v>
      </c>
      <c r="C24" s="568" t="s">
        <v>699</v>
      </c>
      <c r="D24" s="114">
        <v>26</v>
      </c>
      <c r="E24" s="128">
        <v>30</v>
      </c>
      <c r="F24" s="582">
        <v>1</v>
      </c>
      <c r="G24" s="583">
        <v>1</v>
      </c>
      <c r="I24" s="560">
        <v>2</v>
      </c>
      <c r="J24" s="561" t="s">
        <v>700</v>
      </c>
      <c r="K24" s="109">
        <v>9</v>
      </c>
      <c r="L24" s="127">
        <v>22</v>
      </c>
      <c r="M24" s="215"/>
    </row>
    <row r="25" spans="2:13" ht="30" customHeight="1">
      <c r="B25" s="571" t="s">
        <v>575</v>
      </c>
      <c r="C25" s="572"/>
      <c r="D25" s="573">
        <v>149</v>
      </c>
      <c r="E25" s="574">
        <v>168</v>
      </c>
      <c r="F25" s="575">
        <v>3</v>
      </c>
      <c r="G25" s="190">
        <v>3</v>
      </c>
      <c r="I25" s="560">
        <v>3</v>
      </c>
      <c r="J25" s="561" t="s">
        <v>701</v>
      </c>
      <c r="K25" s="109">
        <v>13</v>
      </c>
      <c r="L25" s="127">
        <v>15</v>
      </c>
      <c r="M25" s="215"/>
    </row>
    <row r="26" spans="2:13" ht="30" customHeight="1">
      <c r="B26" s="576"/>
      <c r="I26" s="560">
        <v>4</v>
      </c>
      <c r="J26" s="561" t="s">
        <v>702</v>
      </c>
      <c r="K26" s="109">
        <v>36</v>
      </c>
      <c r="L26" s="127">
        <v>44</v>
      </c>
      <c r="M26" s="215"/>
    </row>
    <row r="27" spans="9:15" ht="30" customHeight="1">
      <c r="I27" s="560">
        <v>5</v>
      </c>
      <c r="J27" s="561" t="s">
        <v>703</v>
      </c>
      <c r="K27" s="109">
        <v>33</v>
      </c>
      <c r="L27" s="127">
        <v>29</v>
      </c>
      <c r="M27" s="215"/>
      <c r="O27" s="215"/>
    </row>
    <row r="28" spans="9:13" ht="30" customHeight="1">
      <c r="I28" s="560">
        <v>6</v>
      </c>
      <c r="J28" s="561" t="s">
        <v>704</v>
      </c>
      <c r="K28" s="109">
        <v>25</v>
      </c>
      <c r="L28" s="127">
        <v>28</v>
      </c>
      <c r="M28" s="215"/>
    </row>
    <row r="29" spans="9:13" ht="30" customHeight="1">
      <c r="I29" s="560">
        <v>7</v>
      </c>
      <c r="J29" s="561" t="s">
        <v>705</v>
      </c>
      <c r="K29" s="109">
        <v>25</v>
      </c>
      <c r="L29" s="127">
        <v>20</v>
      </c>
      <c r="M29" s="215"/>
    </row>
    <row r="30" spans="9:13" ht="30" customHeight="1">
      <c r="I30" s="567">
        <v>8</v>
      </c>
      <c r="J30" s="568" t="s">
        <v>706</v>
      </c>
      <c r="K30" s="115">
        <v>8</v>
      </c>
      <c r="L30" s="128">
        <v>6</v>
      </c>
      <c r="M30" s="215"/>
    </row>
    <row r="31" spans="9:13" ht="30" customHeight="1">
      <c r="I31" s="602"/>
      <c r="J31" s="603" t="s">
        <v>575</v>
      </c>
      <c r="K31" s="604">
        <f>SUM(K23:K30)</f>
        <v>149</v>
      </c>
      <c r="L31" s="574">
        <f>SUM(L23:L30)</f>
        <v>168</v>
      </c>
      <c r="M31" s="215"/>
    </row>
    <row r="32" spans="9:13" ht="30" customHeight="1">
      <c r="I32" s="576"/>
      <c r="M32" s="215"/>
    </row>
    <row r="33" ht="26.25" customHeight="1">
      <c r="I33" s="576"/>
    </row>
    <row r="34" ht="16.5" customHeight="1"/>
    <row r="35" ht="15.75">
      <c r="I35" s="576"/>
    </row>
  </sheetData>
  <sheetProtection/>
  <mergeCells count="24">
    <mergeCell ref="B5:G5"/>
    <mergeCell ref="I5:L5"/>
    <mergeCell ref="D7:E7"/>
    <mergeCell ref="F7:G7"/>
    <mergeCell ref="I14:J14"/>
    <mergeCell ref="I15:J15"/>
    <mergeCell ref="B16:C16"/>
    <mergeCell ref="B19:G19"/>
    <mergeCell ref="I19:L19"/>
    <mergeCell ref="D21:E21"/>
    <mergeCell ref="F21:G21"/>
    <mergeCell ref="B25:C25"/>
    <mergeCell ref="B7:B8"/>
    <mergeCell ref="B21:B22"/>
    <mergeCell ref="C7:C8"/>
    <mergeCell ref="C21:C22"/>
    <mergeCell ref="I7:I8"/>
    <mergeCell ref="I21:I22"/>
    <mergeCell ref="J7:J8"/>
    <mergeCell ref="J21:J22"/>
    <mergeCell ref="K7:K8"/>
    <mergeCell ref="K21:K22"/>
    <mergeCell ref="L7:L8"/>
    <mergeCell ref="L21:L22"/>
  </mergeCells>
  <printOptions/>
  <pageMargins left="0.12" right="0.2" top="0.75" bottom="0.75" header="0.31" footer="0.31"/>
  <pageSetup horizontalDpi="300" verticalDpi="300" orientation="portrait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view="pageBreakPreview" zoomScale="70" zoomScaleNormal="75" zoomScaleSheetLayoutView="70" workbookViewId="0" topLeftCell="A1">
      <selection activeCell="H18" sqref="H18"/>
    </sheetView>
  </sheetViews>
  <sheetFormatPr defaultColWidth="9.140625" defaultRowHeight="12.75"/>
  <cols>
    <col min="1" max="2" width="9.140625" style="383" customWidth="1"/>
    <col min="3" max="3" width="61.140625" style="383" customWidth="1"/>
    <col min="4" max="4" width="25.7109375" style="383" customWidth="1"/>
    <col min="5" max="5" width="2.28125" style="383" customWidth="1"/>
    <col min="6" max="6" width="9.140625" style="383" customWidth="1"/>
    <col min="7" max="7" width="69.00390625" style="383" customWidth="1"/>
    <col min="8" max="8" width="25.7109375" style="383" customWidth="1"/>
    <col min="9" max="16384" width="9.140625" style="383" customWidth="1"/>
  </cols>
  <sheetData>
    <row r="2" ht="15.75">
      <c r="H2" s="81" t="s">
        <v>707</v>
      </c>
    </row>
    <row r="3" ht="15">
      <c r="H3" s="485"/>
    </row>
    <row r="5" spans="2:8" ht="18.75">
      <c r="B5" s="486" t="s">
        <v>708</v>
      </c>
      <c r="C5" s="486"/>
      <c r="D5" s="486"/>
      <c r="E5" s="486"/>
      <c r="F5" s="486"/>
      <c r="G5" s="486"/>
      <c r="H5" s="486"/>
    </row>
    <row r="6" spans="2:5" ht="15">
      <c r="B6" s="487"/>
      <c r="C6" s="487"/>
      <c r="D6" s="487"/>
      <c r="E6" s="487"/>
    </row>
    <row r="7" spans="2:8" ht="21" customHeight="1">
      <c r="B7" s="488" t="s">
        <v>709</v>
      </c>
      <c r="C7" s="136" t="s">
        <v>710</v>
      </c>
      <c r="D7" s="489" t="s">
        <v>711</v>
      </c>
      <c r="E7" s="490"/>
      <c r="F7" s="488" t="s">
        <v>709</v>
      </c>
      <c r="G7" s="136" t="s">
        <v>710</v>
      </c>
      <c r="H7" s="489" t="s">
        <v>711</v>
      </c>
    </row>
    <row r="8" spans="2:15" ht="25.5" customHeight="1">
      <c r="B8" s="491"/>
      <c r="C8" s="140"/>
      <c r="D8" s="492"/>
      <c r="E8" s="493"/>
      <c r="F8" s="491"/>
      <c r="G8" s="140"/>
      <c r="H8" s="492"/>
      <c r="I8" s="539"/>
      <c r="J8" s="540"/>
      <c r="K8" s="539"/>
      <c r="L8" s="540"/>
      <c r="M8" s="539"/>
      <c r="N8" s="539"/>
      <c r="O8" s="539"/>
    </row>
    <row r="9" spans="2:15" ht="30" customHeight="1">
      <c r="B9" s="494"/>
      <c r="C9" s="495" t="s">
        <v>712</v>
      </c>
      <c r="D9" s="496">
        <v>162</v>
      </c>
      <c r="E9" s="497"/>
      <c r="F9" s="498"/>
      <c r="G9" s="499" t="s">
        <v>713</v>
      </c>
      <c r="H9" s="500">
        <v>167</v>
      </c>
      <c r="I9" s="539"/>
      <c r="J9" s="540"/>
      <c r="K9" s="539"/>
      <c r="L9" s="540"/>
      <c r="M9" s="539"/>
      <c r="N9" s="539"/>
      <c r="O9" s="539"/>
    </row>
    <row r="10" spans="2:15" s="483" customFormat="1" ht="30" customHeight="1">
      <c r="B10" s="501"/>
      <c r="C10" s="502" t="s">
        <v>714</v>
      </c>
      <c r="D10" s="503">
        <v>1</v>
      </c>
      <c r="E10" s="504"/>
      <c r="F10" s="505"/>
      <c r="G10" s="502" t="s">
        <v>715</v>
      </c>
      <c r="H10" s="506"/>
      <c r="I10" s="540"/>
      <c r="J10" s="540"/>
      <c r="K10" s="539"/>
      <c r="L10" s="540"/>
      <c r="M10" s="539"/>
      <c r="N10" s="539"/>
      <c r="O10" s="539"/>
    </row>
    <row r="11" spans="2:15" ht="30" customHeight="1">
      <c r="B11" s="144" t="s">
        <v>716</v>
      </c>
      <c r="C11" s="507" t="s">
        <v>717</v>
      </c>
      <c r="D11" s="508">
        <v>1</v>
      </c>
      <c r="E11" s="509"/>
      <c r="F11" s="510" t="s">
        <v>716</v>
      </c>
      <c r="G11" s="507" t="s">
        <v>718</v>
      </c>
      <c r="H11" s="511"/>
      <c r="I11" s="541"/>
      <c r="J11" s="541"/>
      <c r="K11" s="541"/>
      <c r="L11" s="541"/>
      <c r="M11" s="541"/>
      <c r="N11" s="541"/>
      <c r="O11" s="541"/>
    </row>
    <row r="12" spans="2:15" ht="30" customHeight="1">
      <c r="B12" s="144" t="s">
        <v>719</v>
      </c>
      <c r="C12" s="147"/>
      <c r="D12" s="508"/>
      <c r="E12" s="509"/>
      <c r="F12" s="510" t="s">
        <v>719</v>
      </c>
      <c r="G12" s="147"/>
      <c r="H12" s="511"/>
      <c r="I12" s="541"/>
      <c r="J12" s="541"/>
      <c r="K12" s="541"/>
      <c r="L12" s="541"/>
      <c r="M12" s="541"/>
      <c r="N12" s="541"/>
      <c r="O12" s="541"/>
    </row>
    <row r="13" spans="2:15" ht="30" customHeight="1">
      <c r="B13" s="144" t="s">
        <v>720</v>
      </c>
      <c r="C13" s="147"/>
      <c r="D13" s="508"/>
      <c r="E13" s="509"/>
      <c r="F13" s="510" t="s">
        <v>720</v>
      </c>
      <c r="G13" s="147"/>
      <c r="H13" s="511"/>
      <c r="I13" s="541"/>
      <c r="J13" s="541"/>
      <c r="K13" s="541"/>
      <c r="L13" s="541"/>
      <c r="M13" s="541"/>
      <c r="N13" s="541"/>
      <c r="O13" s="541"/>
    </row>
    <row r="14" spans="2:15" ht="30" customHeight="1">
      <c r="B14" s="144" t="s">
        <v>721</v>
      </c>
      <c r="C14" s="147"/>
      <c r="D14" s="508"/>
      <c r="E14" s="509"/>
      <c r="F14" s="510" t="s">
        <v>721</v>
      </c>
      <c r="G14" s="147"/>
      <c r="H14" s="511"/>
      <c r="I14" s="541"/>
      <c r="J14" s="541"/>
      <c r="K14" s="541"/>
      <c r="L14" s="541"/>
      <c r="M14" s="541"/>
      <c r="N14" s="541"/>
      <c r="O14" s="541"/>
    </row>
    <row r="15" spans="2:15" s="484" customFormat="1" ht="30" customHeight="1">
      <c r="B15" s="512"/>
      <c r="C15" s="513" t="s">
        <v>722</v>
      </c>
      <c r="D15" s="508">
        <v>1</v>
      </c>
      <c r="E15" s="514"/>
      <c r="F15" s="515"/>
      <c r="G15" s="513" t="s">
        <v>723</v>
      </c>
      <c r="H15" s="511">
        <v>5</v>
      </c>
      <c r="I15" s="542"/>
      <c r="J15" s="542"/>
      <c r="K15" s="542"/>
      <c r="L15" s="542"/>
      <c r="M15" s="542"/>
      <c r="N15" s="542"/>
      <c r="O15" s="542"/>
    </row>
    <row r="16" spans="2:15" ht="30" customHeight="1">
      <c r="B16" s="144" t="s">
        <v>716</v>
      </c>
      <c r="C16" s="507" t="s">
        <v>724</v>
      </c>
      <c r="D16" s="508">
        <v>1</v>
      </c>
      <c r="E16" s="509"/>
      <c r="F16" s="510" t="s">
        <v>716</v>
      </c>
      <c r="G16" s="507" t="s">
        <v>724</v>
      </c>
      <c r="H16" s="511">
        <v>5</v>
      </c>
      <c r="I16" s="541"/>
      <c r="J16" s="541"/>
      <c r="K16" s="541"/>
      <c r="L16" s="541"/>
      <c r="M16" s="541"/>
      <c r="N16" s="541"/>
      <c r="O16" s="541"/>
    </row>
    <row r="17" spans="2:15" ht="30" customHeight="1">
      <c r="B17" s="516" t="s">
        <v>719</v>
      </c>
      <c r="C17" s="517"/>
      <c r="D17" s="518"/>
      <c r="E17" s="509"/>
      <c r="F17" s="519" t="s">
        <v>719</v>
      </c>
      <c r="G17" s="517"/>
      <c r="H17" s="520"/>
      <c r="I17" s="541"/>
      <c r="J17" s="541"/>
      <c r="K17" s="541"/>
      <c r="L17" s="541"/>
      <c r="M17" s="541"/>
      <c r="N17" s="541"/>
      <c r="O17" s="541"/>
    </row>
    <row r="18" spans="2:15" ht="30" customHeight="1">
      <c r="B18" s="521"/>
      <c r="C18" s="522" t="s">
        <v>725</v>
      </c>
      <c r="D18" s="523">
        <v>162</v>
      </c>
      <c r="E18" s="524"/>
      <c r="F18" s="525"/>
      <c r="G18" s="522" t="s">
        <v>726</v>
      </c>
      <c r="H18" s="523">
        <v>172</v>
      </c>
      <c r="I18" s="541"/>
      <c r="J18" s="541"/>
      <c r="K18" s="541"/>
      <c r="L18" s="541"/>
      <c r="M18" s="541"/>
      <c r="N18" s="541"/>
      <c r="O18" s="541"/>
    </row>
    <row r="19" spans="2:15" ht="16.5">
      <c r="B19" s="526"/>
      <c r="C19" s="527"/>
      <c r="D19" s="528"/>
      <c r="E19" s="529"/>
      <c r="F19" s="528"/>
      <c r="G19" s="528"/>
      <c r="H19" s="530"/>
      <c r="I19" s="541"/>
      <c r="J19" s="541"/>
      <c r="K19" s="541"/>
      <c r="L19" s="541"/>
      <c r="M19" s="541"/>
      <c r="N19" s="541"/>
      <c r="O19" s="541"/>
    </row>
    <row r="20" spans="2:15" ht="15">
      <c r="B20" s="488" t="s">
        <v>709</v>
      </c>
      <c r="C20" s="136" t="s">
        <v>710</v>
      </c>
      <c r="D20" s="489" t="s">
        <v>711</v>
      </c>
      <c r="E20" s="524"/>
      <c r="F20" s="488" t="s">
        <v>709</v>
      </c>
      <c r="G20" s="136" t="s">
        <v>710</v>
      </c>
      <c r="H20" s="489" t="s">
        <v>711</v>
      </c>
      <c r="I20" s="541"/>
      <c r="J20" s="541"/>
      <c r="K20" s="541"/>
      <c r="L20" s="541"/>
      <c r="M20" s="541"/>
      <c r="N20" s="541"/>
      <c r="O20" s="541"/>
    </row>
    <row r="21" spans="2:15" ht="15.75">
      <c r="B21" s="491"/>
      <c r="C21" s="140"/>
      <c r="D21" s="492"/>
      <c r="E21" s="524"/>
      <c r="F21" s="491"/>
      <c r="G21" s="140"/>
      <c r="H21" s="492"/>
      <c r="I21" s="541"/>
      <c r="J21" s="541"/>
      <c r="K21" s="541"/>
      <c r="L21" s="541"/>
      <c r="M21" s="541"/>
      <c r="N21" s="541"/>
      <c r="O21" s="541"/>
    </row>
    <row r="22" spans="2:8" ht="30" customHeight="1">
      <c r="B22" s="498"/>
      <c r="C22" s="499" t="s">
        <v>725</v>
      </c>
      <c r="D22" s="500">
        <v>162</v>
      </c>
      <c r="E22" s="497"/>
      <c r="F22" s="498"/>
      <c r="G22" s="499" t="s">
        <v>726</v>
      </c>
      <c r="H22" s="500">
        <v>172</v>
      </c>
    </row>
    <row r="23" spans="2:8" ht="30" customHeight="1">
      <c r="B23" s="501"/>
      <c r="C23" s="502" t="s">
        <v>727</v>
      </c>
      <c r="D23" s="503">
        <v>1</v>
      </c>
      <c r="E23" s="509"/>
      <c r="F23" s="505"/>
      <c r="G23" s="502" t="s">
        <v>728</v>
      </c>
      <c r="H23" s="506"/>
    </row>
    <row r="24" spans="2:8" ht="30" customHeight="1">
      <c r="B24" s="144" t="s">
        <v>716</v>
      </c>
      <c r="C24" s="507" t="s">
        <v>718</v>
      </c>
      <c r="D24" s="508">
        <v>1</v>
      </c>
      <c r="E24" s="509"/>
      <c r="F24" s="510" t="s">
        <v>716</v>
      </c>
      <c r="G24" s="507" t="s">
        <v>718</v>
      </c>
      <c r="H24" s="511"/>
    </row>
    <row r="25" spans="2:8" ht="30" customHeight="1">
      <c r="B25" s="144" t="s">
        <v>719</v>
      </c>
      <c r="C25" s="147"/>
      <c r="D25" s="508"/>
      <c r="E25" s="509"/>
      <c r="F25" s="510" t="s">
        <v>719</v>
      </c>
      <c r="G25" s="147"/>
      <c r="H25" s="511"/>
    </row>
    <row r="26" spans="2:8" ht="30" customHeight="1">
      <c r="B26" s="144" t="s">
        <v>720</v>
      </c>
      <c r="C26" s="147"/>
      <c r="D26" s="508"/>
      <c r="E26" s="509"/>
      <c r="F26" s="510" t="s">
        <v>720</v>
      </c>
      <c r="G26" s="147"/>
      <c r="H26" s="511"/>
    </row>
    <row r="27" spans="2:8" ht="30" customHeight="1">
      <c r="B27" s="144" t="s">
        <v>721</v>
      </c>
      <c r="C27" s="147"/>
      <c r="D27" s="508"/>
      <c r="E27" s="509"/>
      <c r="F27" s="510" t="s">
        <v>721</v>
      </c>
      <c r="G27" s="147"/>
      <c r="H27" s="511"/>
    </row>
    <row r="28" spans="2:8" ht="30" customHeight="1">
      <c r="B28" s="512"/>
      <c r="C28" s="513" t="s">
        <v>729</v>
      </c>
      <c r="D28" s="531">
        <v>6</v>
      </c>
      <c r="E28" s="514"/>
      <c r="F28" s="515"/>
      <c r="G28" s="513" t="s">
        <v>730</v>
      </c>
      <c r="H28" s="532">
        <v>3</v>
      </c>
    </row>
    <row r="29" spans="2:8" ht="30" customHeight="1">
      <c r="B29" s="144" t="s">
        <v>716</v>
      </c>
      <c r="C29" s="507" t="s">
        <v>731</v>
      </c>
      <c r="D29" s="508">
        <v>6</v>
      </c>
      <c r="E29" s="509"/>
      <c r="F29" s="510" t="s">
        <v>716</v>
      </c>
      <c r="G29" s="507" t="s">
        <v>731</v>
      </c>
      <c r="H29" s="511">
        <v>3</v>
      </c>
    </row>
    <row r="30" spans="2:8" ht="30" customHeight="1">
      <c r="B30" s="516" t="s">
        <v>719</v>
      </c>
      <c r="C30" s="517"/>
      <c r="D30" s="518"/>
      <c r="E30" s="509"/>
      <c r="F30" s="519" t="s">
        <v>719</v>
      </c>
      <c r="G30" s="517"/>
      <c r="H30" s="520"/>
    </row>
    <row r="31" spans="2:8" ht="30" customHeight="1">
      <c r="B31" s="138"/>
      <c r="C31" s="533" t="s">
        <v>713</v>
      </c>
      <c r="D31" s="534">
        <v>167</v>
      </c>
      <c r="E31" s="535"/>
      <c r="F31" s="536"/>
      <c r="G31" s="533" t="s">
        <v>732</v>
      </c>
      <c r="H31" s="537">
        <v>175</v>
      </c>
    </row>
    <row r="32" spans="2:3" ht="15">
      <c r="B32" s="538"/>
      <c r="C32" s="538"/>
    </row>
  </sheetData>
  <sheetProtection/>
  <mergeCells count="22">
    <mergeCell ref="B5:H5"/>
    <mergeCell ref="B7:B8"/>
    <mergeCell ref="B20:B21"/>
    <mergeCell ref="C7:C8"/>
    <mergeCell ref="C20:C21"/>
    <mergeCell ref="D7:D8"/>
    <mergeCell ref="D20:D21"/>
    <mergeCell ref="E7:E8"/>
    <mergeCell ref="E18:E21"/>
    <mergeCell ref="F7:F8"/>
    <mergeCell ref="F20:F21"/>
    <mergeCell ref="G7:G8"/>
    <mergeCell ref="G20:G21"/>
    <mergeCell ref="H7:H8"/>
    <mergeCell ref="H20:H21"/>
    <mergeCell ref="I8:I10"/>
    <mergeCell ref="J8:J10"/>
    <mergeCell ref="K8:K10"/>
    <mergeCell ref="L8:L10"/>
    <mergeCell ref="M8:M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/>
  <ignoredErrors>
    <ignoredError sqref="F11:F17 B24:B30 F24:F30 B11:B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zoomScale="115" zoomScaleNormal="115" workbookViewId="0" topLeftCell="A46">
      <selection activeCell="H68" sqref="H6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50" t="s">
        <v>733</v>
      </c>
    </row>
    <row r="4" spans="3:15" s="235" customFormat="1" ht="16.5">
      <c r="C4" s="385" t="s">
        <v>734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3:15" s="235" customFormat="1" ht="13.5"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451" t="s">
        <v>565</v>
      </c>
    </row>
    <row r="6" spans="3:15" s="235" customFormat="1" ht="15" customHeight="1">
      <c r="C6" s="387" t="s">
        <v>735</v>
      </c>
      <c r="D6" s="388" t="s">
        <v>575</v>
      </c>
      <c r="E6" s="389"/>
      <c r="F6" s="390"/>
      <c r="G6" s="280" t="s">
        <v>736</v>
      </c>
      <c r="H6" s="391"/>
      <c r="I6" s="452"/>
      <c r="J6" s="453" t="s">
        <v>737</v>
      </c>
      <c r="K6" s="454"/>
      <c r="L6" s="455"/>
      <c r="M6" s="280" t="s">
        <v>738</v>
      </c>
      <c r="N6" s="391"/>
      <c r="O6" s="452"/>
    </row>
    <row r="7" spans="3:15" s="235" customFormat="1" ht="12.75" customHeight="1">
      <c r="C7" s="392"/>
      <c r="D7" s="393" t="s">
        <v>711</v>
      </c>
      <c r="E7" s="394" t="s">
        <v>739</v>
      </c>
      <c r="F7" s="395" t="s">
        <v>740</v>
      </c>
      <c r="G7" s="393" t="s">
        <v>711</v>
      </c>
      <c r="H7" s="394" t="s">
        <v>739</v>
      </c>
      <c r="I7" s="395" t="s">
        <v>740</v>
      </c>
      <c r="J7" s="393" t="s">
        <v>711</v>
      </c>
      <c r="K7" s="394" t="s">
        <v>739</v>
      </c>
      <c r="L7" s="395" t="s">
        <v>740</v>
      </c>
      <c r="M7" s="393" t="s">
        <v>711</v>
      </c>
      <c r="N7" s="394" t="s">
        <v>739</v>
      </c>
      <c r="O7" s="395" t="s">
        <v>740</v>
      </c>
    </row>
    <row r="8" spans="3:15" s="235" customFormat="1" ht="21.75" customHeight="1">
      <c r="C8" s="243"/>
      <c r="D8" s="396"/>
      <c r="E8" s="397"/>
      <c r="F8" s="398"/>
      <c r="G8" s="396"/>
      <c r="H8" s="397"/>
      <c r="I8" s="398"/>
      <c r="J8" s="396"/>
      <c r="K8" s="397"/>
      <c r="L8" s="398"/>
      <c r="M8" s="396"/>
      <c r="N8" s="397"/>
      <c r="O8" s="398"/>
    </row>
    <row r="9" spans="3:15" s="235" customFormat="1" ht="12.75">
      <c r="C9" s="399" t="s">
        <v>741</v>
      </c>
      <c r="D9" s="400">
        <v>167</v>
      </c>
      <c r="E9" s="401">
        <v>10396857</v>
      </c>
      <c r="F9" s="402">
        <f>E9/D9</f>
        <v>62256.62874251497</v>
      </c>
      <c r="G9" s="403">
        <f>D9-M9</f>
        <v>165</v>
      </c>
      <c r="H9" s="404">
        <f>E9-N9</f>
        <v>10056064</v>
      </c>
      <c r="I9" s="456">
        <f>H9/G9</f>
        <v>60945.84242424242</v>
      </c>
      <c r="J9" s="403"/>
      <c r="K9" s="404"/>
      <c r="L9" s="456"/>
      <c r="M9" s="446">
        <v>2</v>
      </c>
      <c r="N9" s="401">
        <v>340793</v>
      </c>
      <c r="O9" s="456">
        <f>N9/M9</f>
        <v>170396.5</v>
      </c>
    </row>
    <row r="10" spans="3:15" s="235" customFormat="1" ht="12.75">
      <c r="C10" s="405" t="s">
        <v>742</v>
      </c>
      <c r="D10" s="406">
        <v>167</v>
      </c>
      <c r="E10" s="407">
        <v>10144900</v>
      </c>
      <c r="F10" s="402">
        <f aca="true" t="shared" si="0" ref="F10:F20">E10/D10</f>
        <v>60747.90419161677</v>
      </c>
      <c r="G10" s="403">
        <f aca="true" t="shared" si="1" ref="G10:H20">D10-M10</f>
        <v>165</v>
      </c>
      <c r="H10" s="404">
        <f t="shared" si="1"/>
        <v>9799656</v>
      </c>
      <c r="I10" s="456">
        <f aca="true" t="shared" si="2" ref="I10:I20">H10/G10</f>
        <v>59391.854545454546</v>
      </c>
      <c r="J10" s="457"/>
      <c r="K10" s="458"/>
      <c r="L10" s="459"/>
      <c r="M10" s="449">
        <v>2</v>
      </c>
      <c r="N10" s="407">
        <v>345244</v>
      </c>
      <c r="O10" s="456">
        <f aca="true" t="shared" si="3" ref="O10:O20">N10/M10</f>
        <v>172622</v>
      </c>
    </row>
    <row r="11" spans="3:15" s="235" customFormat="1" ht="12.75">
      <c r="C11" s="405" t="s">
        <v>743</v>
      </c>
      <c r="D11" s="406">
        <v>167</v>
      </c>
      <c r="E11" s="407">
        <v>10194559</v>
      </c>
      <c r="F11" s="402">
        <f t="shared" si="0"/>
        <v>61045.26347305389</v>
      </c>
      <c r="G11" s="403">
        <f t="shared" si="1"/>
        <v>165</v>
      </c>
      <c r="H11" s="404">
        <f t="shared" si="1"/>
        <v>9854523</v>
      </c>
      <c r="I11" s="456">
        <f t="shared" si="2"/>
        <v>59724.38181818182</v>
      </c>
      <c r="J11" s="457"/>
      <c r="K11" s="458"/>
      <c r="L11" s="459"/>
      <c r="M11" s="449">
        <v>2</v>
      </c>
      <c r="N11" s="407">
        <v>340036</v>
      </c>
      <c r="O11" s="456">
        <f t="shared" si="3"/>
        <v>170018</v>
      </c>
    </row>
    <row r="12" spans="3:15" s="235" customFormat="1" ht="12.75">
      <c r="C12" s="405" t="s">
        <v>744</v>
      </c>
      <c r="D12" s="406">
        <v>166</v>
      </c>
      <c r="E12" s="407">
        <v>10253098</v>
      </c>
      <c r="F12" s="402">
        <f t="shared" si="0"/>
        <v>61765.65060240964</v>
      </c>
      <c r="G12" s="403">
        <f t="shared" si="1"/>
        <v>164</v>
      </c>
      <c r="H12" s="404">
        <f t="shared" si="1"/>
        <v>9913467</v>
      </c>
      <c r="I12" s="456">
        <f t="shared" si="2"/>
        <v>60447.96951219512</v>
      </c>
      <c r="J12" s="457"/>
      <c r="K12" s="458"/>
      <c r="L12" s="459"/>
      <c r="M12" s="449">
        <v>2</v>
      </c>
      <c r="N12" s="407">
        <v>339631</v>
      </c>
      <c r="O12" s="456">
        <f t="shared" si="3"/>
        <v>169815.5</v>
      </c>
    </row>
    <row r="13" spans="3:15" s="235" customFormat="1" ht="12.75">
      <c r="C13" s="405" t="s">
        <v>745</v>
      </c>
      <c r="D13" s="406">
        <v>166</v>
      </c>
      <c r="E13" s="407">
        <v>10269518</v>
      </c>
      <c r="F13" s="402">
        <f t="shared" si="0"/>
        <v>61864.56626506024</v>
      </c>
      <c r="G13" s="403">
        <f t="shared" si="1"/>
        <v>164</v>
      </c>
      <c r="H13" s="404">
        <f t="shared" si="1"/>
        <v>9931304</v>
      </c>
      <c r="I13" s="456">
        <f t="shared" si="2"/>
        <v>60556.73170731707</v>
      </c>
      <c r="J13" s="457"/>
      <c r="K13" s="458"/>
      <c r="L13" s="459"/>
      <c r="M13" s="449">
        <v>2</v>
      </c>
      <c r="N13" s="407">
        <v>338214</v>
      </c>
      <c r="O13" s="456">
        <f t="shared" si="3"/>
        <v>169107</v>
      </c>
    </row>
    <row r="14" spans="3:15" s="235" customFormat="1" ht="12.75">
      <c r="C14" s="405" t="s">
        <v>746</v>
      </c>
      <c r="D14" s="406">
        <v>168</v>
      </c>
      <c r="E14" s="407">
        <v>10241424</v>
      </c>
      <c r="F14" s="402">
        <f t="shared" si="0"/>
        <v>60960.857142857145</v>
      </c>
      <c r="G14" s="403">
        <f t="shared" si="1"/>
        <v>166</v>
      </c>
      <c r="H14" s="404">
        <f t="shared" si="1"/>
        <v>9900584</v>
      </c>
      <c r="I14" s="456">
        <f t="shared" si="2"/>
        <v>59642.072289156626</v>
      </c>
      <c r="J14" s="457"/>
      <c r="K14" s="458"/>
      <c r="L14" s="459"/>
      <c r="M14" s="449">
        <v>2</v>
      </c>
      <c r="N14" s="407">
        <v>340840</v>
      </c>
      <c r="O14" s="456">
        <f t="shared" si="3"/>
        <v>170420</v>
      </c>
    </row>
    <row r="15" spans="3:15" s="235" customFormat="1" ht="12.75">
      <c r="C15" s="405" t="s">
        <v>747</v>
      </c>
      <c r="D15" s="406">
        <v>168</v>
      </c>
      <c r="E15" s="407">
        <v>10391108</v>
      </c>
      <c r="F15" s="402">
        <f t="shared" si="0"/>
        <v>61851.833333333336</v>
      </c>
      <c r="G15" s="403">
        <f t="shared" si="1"/>
        <v>166</v>
      </c>
      <c r="H15" s="404">
        <f t="shared" si="1"/>
        <v>10044944</v>
      </c>
      <c r="I15" s="456">
        <f t="shared" si="2"/>
        <v>60511.7108433735</v>
      </c>
      <c r="J15" s="457"/>
      <c r="K15" s="458"/>
      <c r="L15" s="459"/>
      <c r="M15" s="449">
        <v>2</v>
      </c>
      <c r="N15" s="407">
        <v>346164</v>
      </c>
      <c r="O15" s="456">
        <f t="shared" si="3"/>
        <v>173082</v>
      </c>
    </row>
    <row r="16" spans="3:15" s="235" customFormat="1" ht="12.75">
      <c r="C16" s="405" t="s">
        <v>748</v>
      </c>
      <c r="D16" s="406">
        <v>169</v>
      </c>
      <c r="E16" s="407">
        <v>10172837</v>
      </c>
      <c r="F16" s="402">
        <f t="shared" si="0"/>
        <v>60194.30177514793</v>
      </c>
      <c r="G16" s="403">
        <f t="shared" si="1"/>
        <v>167</v>
      </c>
      <c r="H16" s="404">
        <f t="shared" si="1"/>
        <v>9833781</v>
      </c>
      <c r="I16" s="456">
        <f t="shared" si="2"/>
        <v>58884.91616766467</v>
      </c>
      <c r="J16" s="457"/>
      <c r="K16" s="458"/>
      <c r="L16" s="459"/>
      <c r="M16" s="449">
        <v>2</v>
      </c>
      <c r="N16" s="407">
        <v>339056</v>
      </c>
      <c r="O16" s="456">
        <f t="shared" si="3"/>
        <v>169528</v>
      </c>
    </row>
    <row r="17" spans="3:15" s="235" customFormat="1" ht="12.75">
      <c r="C17" s="405" t="s">
        <v>749</v>
      </c>
      <c r="D17" s="406">
        <v>169</v>
      </c>
      <c r="E17" s="407">
        <v>10474875</v>
      </c>
      <c r="F17" s="402">
        <f t="shared" si="0"/>
        <v>61981.508875739644</v>
      </c>
      <c r="G17" s="403">
        <f t="shared" si="1"/>
        <v>167</v>
      </c>
      <c r="H17" s="404">
        <f t="shared" si="1"/>
        <v>10133441</v>
      </c>
      <c r="I17" s="456">
        <f t="shared" si="2"/>
        <v>60679.2874251497</v>
      </c>
      <c r="J17" s="457"/>
      <c r="K17" s="458"/>
      <c r="L17" s="459"/>
      <c r="M17" s="449">
        <v>2</v>
      </c>
      <c r="N17" s="407">
        <v>341434</v>
      </c>
      <c r="O17" s="456">
        <f t="shared" si="3"/>
        <v>170717</v>
      </c>
    </row>
    <row r="18" spans="3:15" s="235" customFormat="1" ht="12.75">
      <c r="C18" s="405" t="s">
        <v>750</v>
      </c>
      <c r="D18" s="406">
        <v>168</v>
      </c>
      <c r="E18" s="407">
        <v>10272331</v>
      </c>
      <c r="F18" s="402">
        <f t="shared" si="0"/>
        <v>61144.82738095238</v>
      </c>
      <c r="G18" s="403">
        <f t="shared" si="1"/>
        <v>166</v>
      </c>
      <c r="H18" s="404">
        <f t="shared" si="1"/>
        <v>9931634</v>
      </c>
      <c r="I18" s="456">
        <f t="shared" si="2"/>
        <v>59829.12048192771</v>
      </c>
      <c r="J18" s="457"/>
      <c r="K18" s="458"/>
      <c r="L18" s="459"/>
      <c r="M18" s="449">
        <v>2</v>
      </c>
      <c r="N18" s="407">
        <v>340697</v>
      </c>
      <c r="O18" s="456">
        <f t="shared" si="3"/>
        <v>170348.5</v>
      </c>
    </row>
    <row r="19" spans="3:15" s="235" customFormat="1" ht="12.75">
      <c r="C19" s="405" t="s">
        <v>751</v>
      </c>
      <c r="D19" s="406">
        <v>166</v>
      </c>
      <c r="E19" s="407">
        <v>10270000</v>
      </c>
      <c r="F19" s="402">
        <f t="shared" si="0"/>
        <v>61867.469879518074</v>
      </c>
      <c r="G19" s="403">
        <f t="shared" si="1"/>
        <v>164</v>
      </c>
      <c r="H19" s="404">
        <f t="shared" si="1"/>
        <v>9929200</v>
      </c>
      <c r="I19" s="456">
        <f t="shared" si="2"/>
        <v>60543.90243902439</v>
      </c>
      <c r="J19" s="457"/>
      <c r="K19" s="458"/>
      <c r="L19" s="459"/>
      <c r="M19" s="449">
        <v>2</v>
      </c>
      <c r="N19" s="407">
        <v>340800</v>
      </c>
      <c r="O19" s="456">
        <f t="shared" si="3"/>
        <v>170400</v>
      </c>
    </row>
    <row r="20" spans="3:15" s="235" customFormat="1" ht="12.75">
      <c r="C20" s="405" t="s">
        <v>752</v>
      </c>
      <c r="D20" s="406">
        <v>166</v>
      </c>
      <c r="E20" s="407">
        <v>10300000</v>
      </c>
      <c r="F20" s="402">
        <f t="shared" si="0"/>
        <v>62048.19277108434</v>
      </c>
      <c r="G20" s="403">
        <f t="shared" si="1"/>
        <v>164</v>
      </c>
      <c r="H20" s="404">
        <f t="shared" si="1"/>
        <v>9955000</v>
      </c>
      <c r="I20" s="456">
        <f t="shared" si="2"/>
        <v>60701.21951219512</v>
      </c>
      <c r="J20" s="457"/>
      <c r="K20" s="458"/>
      <c r="L20" s="459"/>
      <c r="M20" s="449">
        <v>2</v>
      </c>
      <c r="N20" s="407">
        <v>345000</v>
      </c>
      <c r="O20" s="456">
        <f t="shared" si="3"/>
        <v>172500</v>
      </c>
    </row>
    <row r="21" spans="3:15" s="235" customFormat="1" ht="12.75">
      <c r="C21" s="408" t="s">
        <v>575</v>
      </c>
      <c r="D21" s="409"/>
      <c r="E21" s="410">
        <f>SUM(E9:E20)</f>
        <v>123381507</v>
      </c>
      <c r="F21" s="411"/>
      <c r="G21" s="412"/>
      <c r="H21" s="413">
        <f>SUM(H9:H20)</f>
        <v>119283598</v>
      </c>
      <c r="I21" s="460"/>
      <c r="J21" s="412"/>
      <c r="K21" s="413"/>
      <c r="L21" s="460"/>
      <c r="M21" s="461"/>
      <c r="N21" s="462">
        <f>SUM(N9:N20)</f>
        <v>4097909</v>
      </c>
      <c r="O21" s="463"/>
    </row>
    <row r="22" spans="3:15" s="235" customFormat="1" ht="13.5">
      <c r="C22" s="414" t="s">
        <v>753</v>
      </c>
      <c r="D22" s="415">
        <f>SUM(D9:D20)/12</f>
        <v>167.25</v>
      </c>
      <c r="E22" s="416">
        <f>E21/12</f>
        <v>10281792.25</v>
      </c>
      <c r="F22" s="417">
        <f>SUM(F9:F20)/12</f>
        <v>61477.41703610736</v>
      </c>
      <c r="G22" s="415">
        <f>SUM(G9:G20)/12</f>
        <v>165.25</v>
      </c>
      <c r="H22" s="418">
        <f>H21/12</f>
        <v>9940299.833333334</v>
      </c>
      <c r="I22" s="415">
        <f>SUM(I9:I20)/12</f>
        <v>60154.91743049023</v>
      </c>
      <c r="J22" s="464"/>
      <c r="K22" s="418"/>
      <c r="L22" s="465"/>
      <c r="M22" s="415">
        <f>SUM(M9:M20)/12</f>
        <v>2</v>
      </c>
      <c r="N22" s="416">
        <f>N21/12</f>
        <v>341492.4166666667</v>
      </c>
      <c r="O22" s="415">
        <f>SUM(O9:O20)/12</f>
        <v>170746.20833333334</v>
      </c>
    </row>
    <row r="23" spans="3:15" s="235" customFormat="1" ht="12.75">
      <c r="C23" s="419" t="s">
        <v>754</v>
      </c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276"/>
    </row>
    <row r="24" spans="3:15" s="235" customFormat="1" ht="12.75">
      <c r="C24" s="420" t="s">
        <v>755</v>
      </c>
      <c r="D24" s="420"/>
      <c r="E24" s="420"/>
      <c r="F24" s="276"/>
      <c r="G24" s="276"/>
      <c r="H24" s="276"/>
      <c r="I24" s="276"/>
      <c r="J24" s="276"/>
      <c r="K24" s="276"/>
      <c r="L24" s="276"/>
      <c r="M24" s="276"/>
      <c r="N24" s="276"/>
      <c r="O24" s="276"/>
    </row>
    <row r="25" spans="3:15" s="235" customFormat="1" ht="12.7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</row>
    <row r="26" spans="3:15" s="235" customFormat="1" ht="12.75"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3:15" s="235" customFormat="1" ht="12.75"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3:15" s="235" customFormat="1" ht="16.5">
      <c r="C28" s="385" t="s">
        <v>756</v>
      </c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</row>
    <row r="29" spans="3:15" s="235" customFormat="1" ht="15.75">
      <c r="C29" s="421"/>
      <c r="D29" s="422"/>
      <c r="E29" s="422"/>
      <c r="F29" s="422"/>
      <c r="G29" s="422"/>
      <c r="H29" s="237"/>
      <c r="I29" s="237"/>
      <c r="J29" s="237"/>
      <c r="K29" s="237"/>
      <c r="L29" s="237"/>
      <c r="M29" s="237"/>
      <c r="N29" s="237"/>
      <c r="O29" s="451" t="s">
        <v>565</v>
      </c>
    </row>
    <row r="30" spans="3:16" s="235" customFormat="1" ht="15" customHeight="1">
      <c r="C30" s="387" t="s">
        <v>757</v>
      </c>
      <c r="D30" s="388" t="s">
        <v>575</v>
      </c>
      <c r="E30" s="389"/>
      <c r="F30" s="390"/>
      <c r="G30" s="280" t="s">
        <v>758</v>
      </c>
      <c r="H30" s="391"/>
      <c r="I30" s="452"/>
      <c r="J30" s="453" t="s">
        <v>737</v>
      </c>
      <c r="K30" s="454"/>
      <c r="L30" s="455"/>
      <c r="M30" s="280" t="s">
        <v>738</v>
      </c>
      <c r="N30" s="391"/>
      <c r="O30" s="452"/>
      <c r="P30" s="466"/>
    </row>
    <row r="31" spans="3:15" s="235" customFormat="1" ht="12.75" customHeight="1">
      <c r="C31" s="392"/>
      <c r="D31" s="393" t="s">
        <v>711</v>
      </c>
      <c r="E31" s="394" t="s">
        <v>739</v>
      </c>
      <c r="F31" s="395" t="s">
        <v>740</v>
      </c>
      <c r="G31" s="393" t="s">
        <v>711</v>
      </c>
      <c r="H31" s="394" t="s">
        <v>739</v>
      </c>
      <c r="I31" s="395" t="s">
        <v>740</v>
      </c>
      <c r="J31" s="393" t="s">
        <v>711</v>
      </c>
      <c r="K31" s="394" t="s">
        <v>739</v>
      </c>
      <c r="L31" s="395" t="s">
        <v>740</v>
      </c>
      <c r="M31" s="393" t="s">
        <v>711</v>
      </c>
      <c r="N31" s="394" t="s">
        <v>739</v>
      </c>
      <c r="O31" s="395" t="s">
        <v>740</v>
      </c>
    </row>
    <row r="32" spans="2:15" s="235" customFormat="1" ht="21.75" customHeight="1">
      <c r="B32" s="423"/>
      <c r="C32" s="424"/>
      <c r="D32" s="396"/>
      <c r="E32" s="397"/>
      <c r="F32" s="398"/>
      <c r="G32" s="396"/>
      <c r="H32" s="397"/>
      <c r="I32" s="398"/>
      <c r="J32" s="396"/>
      <c r="K32" s="397"/>
      <c r="L32" s="398"/>
      <c r="M32" s="396"/>
      <c r="N32" s="397"/>
      <c r="O32" s="398"/>
    </row>
    <row r="33" spans="2:15" s="235" customFormat="1" ht="14.25" customHeight="1">
      <c r="B33" s="423"/>
      <c r="C33" s="425" t="s">
        <v>741</v>
      </c>
      <c r="D33" s="426">
        <v>175</v>
      </c>
      <c r="E33" s="427">
        <v>12123365</v>
      </c>
      <c r="F33" s="428">
        <f>E33/D33</f>
        <v>69276.37142857142</v>
      </c>
      <c r="G33" s="429">
        <f>D33-M33</f>
        <v>173</v>
      </c>
      <c r="H33" s="430">
        <f>E33-N33</f>
        <v>11756235</v>
      </c>
      <c r="I33" s="467">
        <f>H33/G33</f>
        <v>67955.11560693642</v>
      </c>
      <c r="J33" s="429"/>
      <c r="K33" s="430"/>
      <c r="L33" s="467"/>
      <c r="M33" s="433">
        <v>2</v>
      </c>
      <c r="N33" s="433">
        <v>367130</v>
      </c>
      <c r="O33" s="467">
        <f>N33/M33</f>
        <v>183565</v>
      </c>
    </row>
    <row r="34" spans="2:15" s="235" customFormat="1" ht="14.25" customHeight="1">
      <c r="B34" s="423"/>
      <c r="C34" s="431" t="s">
        <v>742</v>
      </c>
      <c r="D34" s="432">
        <v>175</v>
      </c>
      <c r="E34" s="433">
        <v>12083140</v>
      </c>
      <c r="F34" s="428">
        <f aca="true" t="shared" si="4" ref="F34:F44">E34/D34</f>
        <v>69046.5142857143</v>
      </c>
      <c r="G34" s="429">
        <f aca="true" t="shared" si="5" ref="G34:H44">D34-M34</f>
        <v>173</v>
      </c>
      <c r="H34" s="430">
        <f t="shared" si="5"/>
        <v>11716010</v>
      </c>
      <c r="I34" s="467">
        <f aca="true" t="shared" si="6" ref="I34:I44">H34/G34</f>
        <v>67722.60115606936</v>
      </c>
      <c r="J34" s="468"/>
      <c r="K34" s="469"/>
      <c r="L34" s="470"/>
      <c r="M34" s="433">
        <v>2</v>
      </c>
      <c r="N34" s="433">
        <v>367130</v>
      </c>
      <c r="O34" s="467">
        <f aca="true" t="shared" si="7" ref="O34:O44">N34/M34</f>
        <v>183565</v>
      </c>
    </row>
    <row r="35" spans="2:15" s="235" customFormat="1" ht="14.25" customHeight="1">
      <c r="B35" s="423"/>
      <c r="C35" s="431" t="s">
        <v>743</v>
      </c>
      <c r="D35" s="432">
        <v>175</v>
      </c>
      <c r="E35" s="433">
        <v>11949054.932511035</v>
      </c>
      <c r="F35" s="428">
        <f t="shared" si="4"/>
        <v>68280.31390006306</v>
      </c>
      <c r="G35" s="429">
        <f t="shared" si="5"/>
        <v>173</v>
      </c>
      <c r="H35" s="430">
        <f t="shared" si="5"/>
        <v>11581924.932511035</v>
      </c>
      <c r="I35" s="467">
        <f t="shared" si="6"/>
        <v>66947.54296249153</v>
      </c>
      <c r="J35" s="468"/>
      <c r="K35" s="469"/>
      <c r="L35" s="470"/>
      <c r="M35" s="433">
        <v>2</v>
      </c>
      <c r="N35" s="433">
        <v>367130</v>
      </c>
      <c r="O35" s="467">
        <f t="shared" si="7"/>
        <v>183565</v>
      </c>
    </row>
    <row r="36" spans="2:15" s="235" customFormat="1" ht="14.25" customHeight="1">
      <c r="B36" s="423"/>
      <c r="C36" s="431" t="s">
        <v>744</v>
      </c>
      <c r="D36" s="432">
        <v>175</v>
      </c>
      <c r="E36" s="433">
        <v>12109955.16893205</v>
      </c>
      <c r="F36" s="428">
        <f t="shared" si="4"/>
        <v>69199.74382246887</v>
      </c>
      <c r="G36" s="429">
        <f t="shared" si="5"/>
        <v>173</v>
      </c>
      <c r="H36" s="430">
        <f t="shared" si="5"/>
        <v>11742825.16893205</v>
      </c>
      <c r="I36" s="467">
        <f t="shared" si="6"/>
        <v>67877.6021325552</v>
      </c>
      <c r="J36" s="468"/>
      <c r="K36" s="469"/>
      <c r="L36" s="470"/>
      <c r="M36" s="433">
        <v>2</v>
      </c>
      <c r="N36" s="433">
        <v>367130</v>
      </c>
      <c r="O36" s="467">
        <f t="shared" si="7"/>
        <v>183565</v>
      </c>
    </row>
    <row r="37" spans="2:15" s="235" customFormat="1" ht="14.25" customHeight="1">
      <c r="B37" s="423"/>
      <c r="C37" s="431" t="s">
        <v>745</v>
      </c>
      <c r="D37" s="432">
        <v>175</v>
      </c>
      <c r="E37" s="433">
        <v>12083140</v>
      </c>
      <c r="F37" s="428">
        <f t="shared" si="4"/>
        <v>69046.5142857143</v>
      </c>
      <c r="G37" s="429">
        <f t="shared" si="5"/>
        <v>173</v>
      </c>
      <c r="H37" s="430">
        <f t="shared" si="5"/>
        <v>11716010</v>
      </c>
      <c r="I37" s="467">
        <f t="shared" si="6"/>
        <v>67722.60115606936</v>
      </c>
      <c r="J37" s="468"/>
      <c r="K37" s="469"/>
      <c r="L37" s="470"/>
      <c r="M37" s="433">
        <v>2</v>
      </c>
      <c r="N37" s="433">
        <v>367130</v>
      </c>
      <c r="O37" s="467">
        <f t="shared" si="7"/>
        <v>183565</v>
      </c>
    </row>
    <row r="38" spans="2:15" s="235" customFormat="1" ht="14.25" customHeight="1">
      <c r="B38" s="423"/>
      <c r="C38" s="431" t="s">
        <v>746</v>
      </c>
      <c r="D38" s="432">
        <v>175</v>
      </c>
      <c r="E38" s="433">
        <v>11949054.932511035</v>
      </c>
      <c r="F38" s="428">
        <f t="shared" si="4"/>
        <v>68280.31390006306</v>
      </c>
      <c r="G38" s="429">
        <f t="shared" si="5"/>
        <v>173</v>
      </c>
      <c r="H38" s="430">
        <f t="shared" si="5"/>
        <v>11581924.932511035</v>
      </c>
      <c r="I38" s="467">
        <f t="shared" si="6"/>
        <v>66947.54296249153</v>
      </c>
      <c r="J38" s="468"/>
      <c r="K38" s="469"/>
      <c r="L38" s="470"/>
      <c r="M38" s="433">
        <v>2</v>
      </c>
      <c r="N38" s="433">
        <v>367130</v>
      </c>
      <c r="O38" s="467">
        <f t="shared" si="7"/>
        <v>183565</v>
      </c>
    </row>
    <row r="39" spans="2:15" s="235" customFormat="1" ht="14.25" customHeight="1">
      <c r="B39" s="423"/>
      <c r="C39" s="431" t="s">
        <v>747</v>
      </c>
      <c r="D39" s="432">
        <v>175</v>
      </c>
      <c r="E39" s="433">
        <v>11949054.932511035</v>
      </c>
      <c r="F39" s="428">
        <f t="shared" si="4"/>
        <v>68280.31390006306</v>
      </c>
      <c r="G39" s="429">
        <f t="shared" si="5"/>
        <v>173</v>
      </c>
      <c r="H39" s="430">
        <f t="shared" si="5"/>
        <v>11581924.932511035</v>
      </c>
      <c r="I39" s="467">
        <f t="shared" si="6"/>
        <v>66947.54296249153</v>
      </c>
      <c r="J39" s="468"/>
      <c r="K39" s="469"/>
      <c r="L39" s="470"/>
      <c r="M39" s="433">
        <v>2</v>
      </c>
      <c r="N39" s="433">
        <v>367130</v>
      </c>
      <c r="O39" s="467">
        <f t="shared" si="7"/>
        <v>183565</v>
      </c>
    </row>
    <row r="40" spans="2:15" s="235" customFormat="1" ht="14.25" customHeight="1">
      <c r="B40" s="423"/>
      <c r="C40" s="431" t="s">
        <v>748</v>
      </c>
      <c r="D40" s="432">
        <v>175</v>
      </c>
      <c r="E40" s="433">
        <v>12351570</v>
      </c>
      <c r="F40" s="428">
        <f t="shared" si="4"/>
        <v>70580.4</v>
      </c>
      <c r="G40" s="429">
        <f t="shared" si="5"/>
        <v>173</v>
      </c>
      <c r="H40" s="430">
        <f t="shared" si="5"/>
        <v>11984440</v>
      </c>
      <c r="I40" s="467">
        <f t="shared" si="6"/>
        <v>69274.21965317919</v>
      </c>
      <c r="J40" s="468"/>
      <c r="K40" s="469"/>
      <c r="L40" s="470"/>
      <c r="M40" s="433">
        <v>2</v>
      </c>
      <c r="N40" s="433">
        <v>367130</v>
      </c>
      <c r="O40" s="467">
        <f t="shared" si="7"/>
        <v>183565</v>
      </c>
    </row>
    <row r="41" spans="2:15" s="235" customFormat="1" ht="14.25" customHeight="1">
      <c r="B41" s="423"/>
      <c r="C41" s="431" t="s">
        <v>749</v>
      </c>
      <c r="D41" s="432">
        <v>175</v>
      </c>
      <c r="E41" s="433">
        <v>11949054.932511035</v>
      </c>
      <c r="F41" s="428">
        <f t="shared" si="4"/>
        <v>68280.31390006306</v>
      </c>
      <c r="G41" s="429">
        <f t="shared" si="5"/>
        <v>173</v>
      </c>
      <c r="H41" s="430">
        <f t="shared" si="5"/>
        <v>11581924.932511035</v>
      </c>
      <c r="I41" s="467">
        <f t="shared" si="6"/>
        <v>66947.54296249153</v>
      </c>
      <c r="J41" s="468"/>
      <c r="K41" s="469"/>
      <c r="L41" s="470"/>
      <c r="M41" s="433">
        <v>2</v>
      </c>
      <c r="N41" s="433">
        <v>367130</v>
      </c>
      <c r="O41" s="467">
        <f t="shared" si="7"/>
        <v>183565</v>
      </c>
    </row>
    <row r="42" spans="2:15" s="235" customFormat="1" ht="14.25" customHeight="1">
      <c r="B42" s="423"/>
      <c r="C42" s="431" t="s">
        <v>750</v>
      </c>
      <c r="D42" s="432">
        <v>175</v>
      </c>
      <c r="E42" s="433">
        <v>11949054.932511035</v>
      </c>
      <c r="F42" s="428">
        <f t="shared" si="4"/>
        <v>68280.31390006306</v>
      </c>
      <c r="G42" s="429">
        <f t="shared" si="5"/>
        <v>173</v>
      </c>
      <c r="H42" s="430">
        <f t="shared" si="5"/>
        <v>11581924.932511035</v>
      </c>
      <c r="I42" s="467">
        <f t="shared" si="6"/>
        <v>66947.54296249153</v>
      </c>
      <c r="J42" s="468"/>
      <c r="K42" s="469"/>
      <c r="L42" s="470"/>
      <c r="M42" s="433">
        <v>2</v>
      </c>
      <c r="N42" s="433">
        <v>367130</v>
      </c>
      <c r="O42" s="467">
        <f t="shared" si="7"/>
        <v>183565</v>
      </c>
    </row>
    <row r="43" spans="2:15" s="235" customFormat="1" ht="14.25" customHeight="1">
      <c r="B43" s="423"/>
      <c r="C43" s="431" t="s">
        <v>751</v>
      </c>
      <c r="D43" s="432">
        <v>175</v>
      </c>
      <c r="E43" s="433">
        <v>12016095</v>
      </c>
      <c r="F43" s="428">
        <f t="shared" si="4"/>
        <v>68663.4</v>
      </c>
      <c r="G43" s="429">
        <f t="shared" si="5"/>
        <v>173</v>
      </c>
      <c r="H43" s="430">
        <f t="shared" si="5"/>
        <v>11648965</v>
      </c>
      <c r="I43" s="467">
        <f t="shared" si="6"/>
        <v>67335.05780346821</v>
      </c>
      <c r="J43" s="468"/>
      <c r="K43" s="469"/>
      <c r="L43" s="470"/>
      <c r="M43" s="433">
        <v>2</v>
      </c>
      <c r="N43" s="433">
        <v>367130</v>
      </c>
      <c r="O43" s="467">
        <f t="shared" si="7"/>
        <v>183565</v>
      </c>
    </row>
    <row r="44" spans="2:15" s="235" customFormat="1" ht="14.25" customHeight="1">
      <c r="B44" s="423"/>
      <c r="C44" s="431" t="s">
        <v>752</v>
      </c>
      <c r="D44" s="432">
        <v>175</v>
      </c>
      <c r="E44" s="433">
        <v>11949054.932511035</v>
      </c>
      <c r="F44" s="428">
        <f t="shared" si="4"/>
        <v>68280.31390006306</v>
      </c>
      <c r="G44" s="429">
        <f t="shared" si="5"/>
        <v>173</v>
      </c>
      <c r="H44" s="430">
        <f t="shared" si="5"/>
        <v>11581924.932511035</v>
      </c>
      <c r="I44" s="467">
        <f t="shared" si="6"/>
        <v>66947.54296249153</v>
      </c>
      <c r="J44" s="468"/>
      <c r="K44" s="469"/>
      <c r="L44" s="470"/>
      <c r="M44" s="433">
        <v>2</v>
      </c>
      <c r="N44" s="433">
        <v>367130</v>
      </c>
      <c r="O44" s="467">
        <f t="shared" si="7"/>
        <v>183565</v>
      </c>
    </row>
    <row r="45" spans="2:15" s="235" customFormat="1" ht="14.25" customHeight="1">
      <c r="B45" s="423"/>
      <c r="C45" s="434" t="s">
        <v>575</v>
      </c>
      <c r="D45" s="435"/>
      <c r="E45" s="436">
        <f>SUM(E33:E44)</f>
        <v>144461594.76399824</v>
      </c>
      <c r="F45" s="437"/>
      <c r="G45" s="438"/>
      <c r="H45" s="439">
        <f>SUM(H33:H44)</f>
        <v>140056034.76399824</v>
      </c>
      <c r="I45" s="471"/>
      <c r="J45" s="438"/>
      <c r="K45" s="439"/>
      <c r="L45" s="471"/>
      <c r="M45" s="435"/>
      <c r="N45" s="436">
        <f>SUM(N33:N44)</f>
        <v>4405560</v>
      </c>
      <c r="O45" s="471"/>
    </row>
    <row r="46" spans="2:15" s="235" customFormat="1" ht="14.25" customHeight="1">
      <c r="B46" s="423"/>
      <c r="C46" s="440" t="s">
        <v>753</v>
      </c>
      <c r="D46" s="441">
        <f>SUM(D33:D44)/12</f>
        <v>175</v>
      </c>
      <c r="E46" s="442">
        <f>E45/12</f>
        <v>12038466.230333187</v>
      </c>
      <c r="F46" s="348">
        <f>SUM(F33:F44)/12</f>
        <v>68791.23560190393</v>
      </c>
      <c r="G46" s="441">
        <f>SUM(G33:G44)/12</f>
        <v>173</v>
      </c>
      <c r="H46" s="443">
        <f>H45/12</f>
        <v>11671336.230333187</v>
      </c>
      <c r="I46" s="348">
        <f>SUM(I33:I44)/12</f>
        <v>67464.37127360223</v>
      </c>
      <c r="J46" s="472"/>
      <c r="K46" s="443"/>
      <c r="L46" s="473"/>
      <c r="M46" s="441">
        <f>SUM(M33:M44)/12</f>
        <v>2</v>
      </c>
      <c r="N46" s="442">
        <f>N45/12</f>
        <v>367130</v>
      </c>
      <c r="O46" s="348">
        <f>SUM(O33:O44)/12</f>
        <v>183565</v>
      </c>
    </row>
    <row r="47" spans="3:15" s="235" customFormat="1" ht="15">
      <c r="C47" s="444" t="s">
        <v>759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237"/>
    </row>
    <row r="48" spans="3:15" ht="12.75"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</row>
    <row r="49" spans="3:15" ht="12.75"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</row>
    <row r="50" spans="3:15" ht="12.75"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</row>
    <row r="51" spans="3:15" ht="16.5">
      <c r="C51" s="385" t="s">
        <v>760</v>
      </c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</row>
    <row r="52" spans="3:15" ht="15.75">
      <c r="C52" s="421"/>
      <c r="D52" s="422"/>
      <c r="E52" s="422"/>
      <c r="F52" s="422"/>
      <c r="G52" s="422"/>
      <c r="H52" s="237"/>
      <c r="I52" s="237"/>
      <c r="J52" s="237"/>
      <c r="K52" s="237"/>
      <c r="L52" s="237"/>
      <c r="M52" s="237"/>
      <c r="N52" s="237"/>
      <c r="O52" s="451" t="s">
        <v>565</v>
      </c>
    </row>
    <row r="53" spans="3:15" ht="15" customHeight="1">
      <c r="C53" s="387" t="s">
        <v>757</v>
      </c>
      <c r="D53" s="388" t="s">
        <v>575</v>
      </c>
      <c r="E53" s="389"/>
      <c r="F53" s="390"/>
      <c r="G53" s="280" t="s">
        <v>758</v>
      </c>
      <c r="H53" s="391"/>
      <c r="I53" s="452"/>
      <c r="J53" s="453" t="s">
        <v>737</v>
      </c>
      <c r="K53" s="454"/>
      <c r="L53" s="455"/>
      <c r="M53" s="280" t="s">
        <v>738</v>
      </c>
      <c r="N53" s="391"/>
      <c r="O53" s="452"/>
    </row>
    <row r="54" spans="3:15" ht="12.75" customHeight="1">
      <c r="C54" s="392"/>
      <c r="D54" s="393" t="s">
        <v>711</v>
      </c>
      <c r="E54" s="394" t="s">
        <v>739</v>
      </c>
      <c r="F54" s="395" t="s">
        <v>740</v>
      </c>
      <c r="G54" s="393" t="s">
        <v>711</v>
      </c>
      <c r="H54" s="394" t="s">
        <v>739</v>
      </c>
      <c r="I54" s="395" t="s">
        <v>740</v>
      </c>
      <c r="J54" s="393" t="s">
        <v>711</v>
      </c>
      <c r="K54" s="394" t="s">
        <v>739</v>
      </c>
      <c r="L54" s="395" t="s">
        <v>740</v>
      </c>
      <c r="M54" s="393" t="s">
        <v>711</v>
      </c>
      <c r="N54" s="394" t="s">
        <v>739</v>
      </c>
      <c r="O54" s="395" t="s">
        <v>740</v>
      </c>
    </row>
    <row r="55" spans="3:15" ht="13.5">
      <c r="C55" s="243"/>
      <c r="D55" s="396"/>
      <c r="E55" s="397"/>
      <c r="F55" s="398"/>
      <c r="G55" s="396"/>
      <c r="H55" s="397"/>
      <c r="I55" s="398"/>
      <c r="J55" s="396"/>
      <c r="K55" s="397"/>
      <c r="L55" s="398"/>
      <c r="M55" s="396"/>
      <c r="N55" s="397"/>
      <c r="O55" s="398"/>
    </row>
    <row r="56" spans="3:15" ht="12.75">
      <c r="C56" s="445" t="s">
        <v>741</v>
      </c>
      <c r="D56" s="446">
        <v>175</v>
      </c>
      <c r="E56" s="427">
        <v>14141905</v>
      </c>
      <c r="F56" s="447">
        <f>E56/D56</f>
        <v>80810.88571428572</v>
      </c>
      <c r="G56" s="403">
        <f>D56-M56</f>
        <v>173</v>
      </c>
      <c r="H56" s="404">
        <f>E56-N56</f>
        <v>13713645</v>
      </c>
      <c r="I56" s="456">
        <f>H56/G56</f>
        <v>79269.62427745665</v>
      </c>
      <c r="J56" s="474"/>
      <c r="K56" s="404"/>
      <c r="L56" s="456"/>
      <c r="M56" s="400">
        <v>2</v>
      </c>
      <c r="N56" s="401">
        <v>428260</v>
      </c>
      <c r="O56" s="456">
        <f>N56/M56</f>
        <v>214130</v>
      </c>
    </row>
    <row r="57" spans="3:15" ht="12.75">
      <c r="C57" s="448" t="s">
        <v>742</v>
      </c>
      <c r="D57" s="449">
        <v>175</v>
      </c>
      <c r="E57" s="433">
        <v>14094983</v>
      </c>
      <c r="F57" s="447">
        <f aca="true" t="shared" si="8" ref="F57:F67">E57/D57</f>
        <v>80542.76</v>
      </c>
      <c r="G57" s="403">
        <f aca="true" t="shared" si="9" ref="G57:G67">D57-M57</f>
        <v>173</v>
      </c>
      <c r="H57" s="404">
        <f aca="true" t="shared" si="10" ref="H57:H67">E57-N57</f>
        <v>13666723</v>
      </c>
      <c r="I57" s="456">
        <f aca="true" t="shared" si="11" ref="I57:I67">H57/G57</f>
        <v>78998.39884393064</v>
      </c>
      <c r="J57" s="475"/>
      <c r="K57" s="458"/>
      <c r="L57" s="459"/>
      <c r="M57" s="406">
        <v>2</v>
      </c>
      <c r="N57" s="401">
        <v>428260</v>
      </c>
      <c r="O57" s="456">
        <f aca="true" t="shared" si="12" ref="O57:O67">N57/M57</f>
        <v>214130</v>
      </c>
    </row>
    <row r="58" spans="3:15" ht="12.75">
      <c r="C58" s="448" t="s">
        <v>743</v>
      </c>
      <c r="D58" s="449">
        <v>175</v>
      </c>
      <c r="E58" s="433">
        <v>13938573</v>
      </c>
      <c r="F58" s="447">
        <f t="shared" si="8"/>
        <v>79648.98857142858</v>
      </c>
      <c r="G58" s="403">
        <f t="shared" si="9"/>
        <v>173</v>
      </c>
      <c r="H58" s="404">
        <f t="shared" si="10"/>
        <v>13510313</v>
      </c>
      <c r="I58" s="456">
        <f t="shared" si="11"/>
        <v>78094.29479768786</v>
      </c>
      <c r="J58" s="475"/>
      <c r="K58" s="458"/>
      <c r="L58" s="459"/>
      <c r="M58" s="406">
        <v>2</v>
      </c>
      <c r="N58" s="401">
        <v>428260</v>
      </c>
      <c r="O58" s="456">
        <f t="shared" si="12"/>
        <v>214130</v>
      </c>
    </row>
    <row r="59" spans="3:15" ht="12.75">
      <c r="C59" s="448" t="s">
        <v>744</v>
      </c>
      <c r="D59" s="449">
        <v>175</v>
      </c>
      <c r="E59" s="433">
        <v>14126263</v>
      </c>
      <c r="F59" s="447">
        <f t="shared" si="8"/>
        <v>80721.50285714286</v>
      </c>
      <c r="G59" s="403">
        <f t="shared" si="9"/>
        <v>173</v>
      </c>
      <c r="H59" s="404">
        <f t="shared" si="10"/>
        <v>13698003</v>
      </c>
      <c r="I59" s="456">
        <f t="shared" si="11"/>
        <v>79179.20809248555</v>
      </c>
      <c r="J59" s="475"/>
      <c r="K59" s="458"/>
      <c r="L59" s="459"/>
      <c r="M59" s="406">
        <v>2</v>
      </c>
      <c r="N59" s="401">
        <v>428260</v>
      </c>
      <c r="O59" s="456">
        <f t="shared" si="12"/>
        <v>214130</v>
      </c>
    </row>
    <row r="60" spans="3:15" ht="12.75">
      <c r="C60" s="448" t="s">
        <v>745</v>
      </c>
      <c r="D60" s="449">
        <v>175</v>
      </c>
      <c r="E60" s="433">
        <v>14094983</v>
      </c>
      <c r="F60" s="447">
        <f t="shared" si="8"/>
        <v>80542.76</v>
      </c>
      <c r="G60" s="403">
        <f t="shared" si="9"/>
        <v>173</v>
      </c>
      <c r="H60" s="404">
        <f t="shared" si="10"/>
        <v>13666723</v>
      </c>
      <c r="I60" s="456">
        <f t="shared" si="11"/>
        <v>78998.39884393064</v>
      </c>
      <c r="J60" s="475"/>
      <c r="K60" s="458"/>
      <c r="L60" s="459"/>
      <c r="M60" s="406">
        <v>2</v>
      </c>
      <c r="N60" s="401">
        <v>428260</v>
      </c>
      <c r="O60" s="456">
        <f t="shared" si="12"/>
        <v>214130</v>
      </c>
    </row>
    <row r="61" spans="3:15" ht="12.75">
      <c r="C61" s="448" t="s">
        <v>746</v>
      </c>
      <c r="D61" s="449">
        <v>175</v>
      </c>
      <c r="E61" s="433">
        <v>13938573</v>
      </c>
      <c r="F61" s="447">
        <f t="shared" si="8"/>
        <v>79648.98857142858</v>
      </c>
      <c r="G61" s="403">
        <f t="shared" si="9"/>
        <v>173</v>
      </c>
      <c r="H61" s="404">
        <f t="shared" si="10"/>
        <v>13510313</v>
      </c>
      <c r="I61" s="456">
        <f t="shared" si="11"/>
        <v>78094.29479768786</v>
      </c>
      <c r="J61" s="475"/>
      <c r="K61" s="458"/>
      <c r="L61" s="459"/>
      <c r="M61" s="406">
        <v>2</v>
      </c>
      <c r="N61" s="401">
        <v>428260</v>
      </c>
      <c r="O61" s="456">
        <f t="shared" si="12"/>
        <v>214130</v>
      </c>
    </row>
    <row r="62" spans="3:15" ht="12.75">
      <c r="C62" s="448" t="s">
        <v>747</v>
      </c>
      <c r="D62" s="449">
        <v>175</v>
      </c>
      <c r="E62" s="433">
        <v>13938573</v>
      </c>
      <c r="F62" s="447">
        <f t="shared" si="8"/>
        <v>79648.98857142858</v>
      </c>
      <c r="G62" s="403">
        <f t="shared" si="9"/>
        <v>173</v>
      </c>
      <c r="H62" s="404">
        <f t="shared" si="10"/>
        <v>13510313</v>
      </c>
      <c r="I62" s="456">
        <f t="shared" si="11"/>
        <v>78094.29479768786</v>
      </c>
      <c r="J62" s="475"/>
      <c r="K62" s="458"/>
      <c r="L62" s="459"/>
      <c r="M62" s="406">
        <v>2</v>
      </c>
      <c r="N62" s="401">
        <v>428260</v>
      </c>
      <c r="O62" s="456">
        <f t="shared" si="12"/>
        <v>214130</v>
      </c>
    </row>
    <row r="63" spans="3:15" ht="12.75">
      <c r="C63" s="448" t="s">
        <v>748</v>
      </c>
      <c r="D63" s="449">
        <v>175</v>
      </c>
      <c r="E63" s="433">
        <v>14408106</v>
      </c>
      <c r="F63" s="447">
        <f t="shared" si="8"/>
        <v>82332.03428571428</v>
      </c>
      <c r="G63" s="403">
        <f t="shared" si="9"/>
        <v>173</v>
      </c>
      <c r="H63" s="404">
        <f t="shared" si="10"/>
        <v>13979846</v>
      </c>
      <c r="I63" s="456">
        <f t="shared" si="11"/>
        <v>80808.35838150288</v>
      </c>
      <c r="J63" s="475"/>
      <c r="K63" s="458"/>
      <c r="L63" s="459"/>
      <c r="M63" s="406">
        <v>2</v>
      </c>
      <c r="N63" s="401">
        <v>428260</v>
      </c>
      <c r="O63" s="456">
        <f t="shared" si="12"/>
        <v>214130</v>
      </c>
    </row>
    <row r="64" spans="3:15" ht="12.75">
      <c r="C64" s="448" t="s">
        <v>749</v>
      </c>
      <c r="D64" s="449">
        <v>175</v>
      </c>
      <c r="E64" s="433">
        <v>13938573</v>
      </c>
      <c r="F64" s="447">
        <f t="shared" si="8"/>
        <v>79648.98857142858</v>
      </c>
      <c r="G64" s="403">
        <f t="shared" si="9"/>
        <v>173</v>
      </c>
      <c r="H64" s="404">
        <f t="shared" si="10"/>
        <v>13510313</v>
      </c>
      <c r="I64" s="456">
        <f t="shared" si="11"/>
        <v>78094.29479768786</v>
      </c>
      <c r="J64" s="475"/>
      <c r="K64" s="458"/>
      <c r="L64" s="459"/>
      <c r="M64" s="406">
        <v>2</v>
      </c>
      <c r="N64" s="401">
        <v>428260</v>
      </c>
      <c r="O64" s="456">
        <f t="shared" si="12"/>
        <v>214130</v>
      </c>
    </row>
    <row r="65" spans="3:15" ht="12.75">
      <c r="C65" s="448" t="s">
        <v>750</v>
      </c>
      <c r="D65" s="449">
        <v>175</v>
      </c>
      <c r="E65" s="433">
        <v>13938573</v>
      </c>
      <c r="F65" s="447">
        <f t="shared" si="8"/>
        <v>79648.98857142858</v>
      </c>
      <c r="G65" s="403">
        <f t="shared" si="9"/>
        <v>173</v>
      </c>
      <c r="H65" s="404">
        <f t="shared" si="10"/>
        <v>13510313</v>
      </c>
      <c r="I65" s="456">
        <f t="shared" si="11"/>
        <v>78094.29479768786</v>
      </c>
      <c r="J65" s="475"/>
      <c r="K65" s="458"/>
      <c r="L65" s="459"/>
      <c r="M65" s="406">
        <v>2</v>
      </c>
      <c r="N65" s="401">
        <v>428260</v>
      </c>
      <c r="O65" s="456">
        <f t="shared" si="12"/>
        <v>214130</v>
      </c>
    </row>
    <row r="66" spans="3:15" ht="12.75">
      <c r="C66" s="448" t="s">
        <v>751</v>
      </c>
      <c r="D66" s="449">
        <v>175</v>
      </c>
      <c r="E66" s="433">
        <v>14016775</v>
      </c>
      <c r="F66" s="447">
        <f t="shared" si="8"/>
        <v>80095.85714285714</v>
      </c>
      <c r="G66" s="403">
        <f t="shared" si="9"/>
        <v>173</v>
      </c>
      <c r="H66" s="404">
        <f t="shared" si="10"/>
        <v>13588515</v>
      </c>
      <c r="I66" s="456">
        <f t="shared" si="11"/>
        <v>78546.32947976878</v>
      </c>
      <c r="J66" s="475"/>
      <c r="K66" s="458"/>
      <c r="L66" s="459"/>
      <c r="M66" s="406">
        <v>2</v>
      </c>
      <c r="N66" s="401">
        <v>428260</v>
      </c>
      <c r="O66" s="456">
        <f t="shared" si="12"/>
        <v>214130</v>
      </c>
    </row>
    <row r="67" spans="3:15" ht="12.75">
      <c r="C67" s="448" t="s">
        <v>752</v>
      </c>
      <c r="D67" s="449">
        <v>175</v>
      </c>
      <c r="E67" s="433">
        <v>13938573</v>
      </c>
      <c r="F67" s="447">
        <f t="shared" si="8"/>
        <v>79648.98857142858</v>
      </c>
      <c r="G67" s="403">
        <f t="shared" si="9"/>
        <v>173</v>
      </c>
      <c r="H67" s="404">
        <f t="shared" si="10"/>
        <v>13510313</v>
      </c>
      <c r="I67" s="456">
        <f t="shared" si="11"/>
        <v>78094.29479768786</v>
      </c>
      <c r="J67" s="475"/>
      <c r="K67" s="458"/>
      <c r="L67" s="459"/>
      <c r="M67" s="406">
        <v>2</v>
      </c>
      <c r="N67" s="401">
        <v>428260</v>
      </c>
      <c r="O67" s="456">
        <f t="shared" si="12"/>
        <v>214130</v>
      </c>
    </row>
    <row r="68" spans="3:15" ht="12.75">
      <c r="C68" s="476" t="s">
        <v>575</v>
      </c>
      <c r="D68" s="477"/>
      <c r="E68" s="410">
        <f>SUM(E56:E67)</f>
        <v>168514453</v>
      </c>
      <c r="F68" s="478"/>
      <c r="G68" s="479"/>
      <c r="H68" s="480">
        <f>SUM(H56:H67)</f>
        <v>163375333</v>
      </c>
      <c r="I68" s="463"/>
      <c r="J68" s="479"/>
      <c r="K68" s="480"/>
      <c r="L68" s="463"/>
      <c r="M68" s="409"/>
      <c r="N68" s="410">
        <f>SUM(N56:N67)</f>
        <v>5139120</v>
      </c>
      <c r="O68" s="463"/>
    </row>
    <row r="69" spans="3:15" ht="13.5">
      <c r="C69" s="481" t="s">
        <v>753</v>
      </c>
      <c r="D69" s="441">
        <f>SUM(D56:D67)/12</f>
        <v>175</v>
      </c>
      <c r="E69" s="416">
        <f>E68/12</f>
        <v>14042871.083333334</v>
      </c>
      <c r="F69" s="441">
        <f>SUM(F56:F67)/12</f>
        <v>80244.97761904763</v>
      </c>
      <c r="G69" s="441">
        <f>SUM(G56:G67)/12</f>
        <v>173</v>
      </c>
      <c r="H69" s="418">
        <f>H68/12</f>
        <v>13614611.083333334</v>
      </c>
      <c r="I69" s="441">
        <f>SUM(I56:I67)/12</f>
        <v>78697.17389210021</v>
      </c>
      <c r="J69" s="482"/>
      <c r="K69" s="418"/>
      <c r="L69" s="465"/>
      <c r="M69" s="441">
        <f>SUM(M56:M67)/12</f>
        <v>2</v>
      </c>
      <c r="N69" s="416">
        <f>N68/12</f>
        <v>428260</v>
      </c>
      <c r="O69" s="441">
        <f>SUM(O56:O67)/12</f>
        <v>214130</v>
      </c>
    </row>
    <row r="70" spans="3:15" ht="15">
      <c r="C70" s="444" t="s">
        <v>759</v>
      </c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237"/>
    </row>
    <row r="71" spans="3:15" ht="12.75"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</row>
  </sheetData>
  <sheetProtection/>
  <mergeCells count="57">
    <mergeCell ref="C4:O4"/>
    <mergeCell ref="D6:F6"/>
    <mergeCell ref="G6:I6"/>
    <mergeCell ref="J6:L6"/>
    <mergeCell ref="M6:O6"/>
    <mergeCell ref="C23:N23"/>
    <mergeCell ref="C28:O28"/>
    <mergeCell ref="D30:F30"/>
    <mergeCell ref="G30:I30"/>
    <mergeCell ref="J30:L30"/>
    <mergeCell ref="M30:O30"/>
    <mergeCell ref="C47:N47"/>
    <mergeCell ref="C51:O51"/>
    <mergeCell ref="D53:F53"/>
    <mergeCell ref="G53:I53"/>
    <mergeCell ref="J53:L53"/>
    <mergeCell ref="M53:O53"/>
    <mergeCell ref="C70:N70"/>
    <mergeCell ref="C6:C8"/>
    <mergeCell ref="C30:C32"/>
    <mergeCell ref="C53:C55"/>
    <mergeCell ref="D7:D8"/>
    <mergeCell ref="D31:D32"/>
    <mergeCell ref="D54:D55"/>
    <mergeCell ref="E7:E8"/>
    <mergeCell ref="E31:E32"/>
    <mergeCell ref="E54:E55"/>
    <mergeCell ref="F7:F8"/>
    <mergeCell ref="F31:F32"/>
    <mergeCell ref="F54:F55"/>
    <mergeCell ref="G7:G8"/>
    <mergeCell ref="G31:G32"/>
    <mergeCell ref="G54:G55"/>
    <mergeCell ref="H7:H8"/>
    <mergeCell ref="H31:H32"/>
    <mergeCell ref="H54:H55"/>
    <mergeCell ref="I7:I8"/>
    <mergeCell ref="I31:I32"/>
    <mergeCell ref="I54:I55"/>
    <mergeCell ref="J7:J8"/>
    <mergeCell ref="J31:J32"/>
    <mergeCell ref="J54:J55"/>
    <mergeCell ref="K7:K8"/>
    <mergeCell ref="K31:K32"/>
    <mergeCell ref="K54:K55"/>
    <mergeCell ref="L7:L8"/>
    <mergeCell ref="L31:L32"/>
    <mergeCell ref="L54:L55"/>
    <mergeCell ref="M7:M8"/>
    <mergeCell ref="M31:M32"/>
    <mergeCell ref="M54:M55"/>
    <mergeCell ref="N7:N8"/>
    <mergeCell ref="N31:N32"/>
    <mergeCell ref="N54:N55"/>
    <mergeCell ref="O7:O8"/>
    <mergeCell ref="O31:O32"/>
    <mergeCell ref="O54:O55"/>
  </mergeCells>
  <printOptions/>
  <pageMargins left="0.31" right="0.31" top="0.75" bottom="0.75" header="0.31" footer="0.31"/>
  <pageSetup horizontalDpi="300" verticalDpi="300" orientation="landscape" scale="75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C8" sqref="C8:F2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81" t="s">
        <v>761</v>
      </c>
    </row>
    <row r="4" spans="2:7" ht="15.75">
      <c r="B4" s="353" t="s">
        <v>762</v>
      </c>
      <c r="C4" s="353"/>
      <c r="D4" s="353"/>
      <c r="E4" s="353"/>
      <c r="F4" s="353"/>
      <c r="G4" s="353"/>
    </row>
    <row r="5" spans="2:7" ht="16.5">
      <c r="B5" s="5"/>
      <c r="C5" s="5"/>
      <c r="D5" s="5"/>
      <c r="E5" s="5"/>
      <c r="F5" s="5"/>
      <c r="G5" s="232" t="s">
        <v>565</v>
      </c>
    </row>
    <row r="6" spans="1:7" ht="67.5" customHeight="1">
      <c r="A6" s="354"/>
      <c r="B6" s="355" t="s">
        <v>763</v>
      </c>
      <c r="C6" s="356" t="s">
        <v>764</v>
      </c>
      <c r="D6" s="357" t="s">
        <v>765</v>
      </c>
      <c r="E6" s="358" t="s">
        <v>766</v>
      </c>
      <c r="F6" s="358" t="s">
        <v>767</v>
      </c>
      <c r="G6" s="359" t="s">
        <v>768</v>
      </c>
    </row>
    <row r="7" spans="1:7" ht="16.5">
      <c r="A7" s="354"/>
      <c r="B7" s="360"/>
      <c r="C7" s="361">
        <v>1</v>
      </c>
      <c r="D7" s="362">
        <v>2</v>
      </c>
      <c r="E7" s="363">
        <v>3</v>
      </c>
      <c r="F7" s="363">
        <v>4</v>
      </c>
      <c r="G7" s="364" t="s">
        <v>769</v>
      </c>
    </row>
    <row r="8" spans="1:7" ht="19.5" customHeight="1">
      <c r="A8" s="354"/>
      <c r="B8" s="365" t="s">
        <v>741</v>
      </c>
      <c r="C8" s="366"/>
      <c r="D8" s="367"/>
      <c r="E8" s="368"/>
      <c r="F8" s="368"/>
      <c r="G8" s="369"/>
    </row>
    <row r="9" spans="1:7" ht="19.5" customHeight="1">
      <c r="A9" s="354"/>
      <c r="B9" s="365" t="s">
        <v>742</v>
      </c>
      <c r="C9" s="370"/>
      <c r="D9" s="371"/>
      <c r="E9" s="372"/>
      <c r="F9" s="372"/>
      <c r="G9" s="373"/>
    </row>
    <row r="10" spans="1:7" ht="19.5" customHeight="1">
      <c r="A10" s="354"/>
      <c r="B10" s="365" t="s">
        <v>743</v>
      </c>
      <c r="C10" s="370"/>
      <c r="D10" s="371"/>
      <c r="E10" s="372"/>
      <c r="F10" s="372"/>
      <c r="G10" s="373"/>
    </row>
    <row r="11" spans="1:7" ht="19.5" customHeight="1">
      <c r="A11" s="354"/>
      <c r="B11" s="365" t="s">
        <v>744</v>
      </c>
      <c r="C11" s="370"/>
      <c r="D11" s="371"/>
      <c r="E11" s="372"/>
      <c r="F11" s="372"/>
      <c r="G11" s="373"/>
    </row>
    <row r="12" spans="1:7" ht="19.5" customHeight="1">
      <c r="A12" s="354"/>
      <c r="B12" s="365" t="s">
        <v>745</v>
      </c>
      <c r="C12" s="370"/>
      <c r="D12" s="371"/>
      <c r="E12" s="372"/>
      <c r="F12" s="372"/>
      <c r="G12" s="373"/>
    </row>
    <row r="13" spans="1:7" ht="19.5" customHeight="1">
      <c r="A13" s="354"/>
      <c r="B13" s="365" t="s">
        <v>746</v>
      </c>
      <c r="C13" s="370"/>
      <c r="D13" s="371"/>
      <c r="E13" s="372"/>
      <c r="F13" s="372"/>
      <c r="G13" s="373"/>
    </row>
    <row r="14" spans="1:7" ht="19.5" customHeight="1">
      <c r="A14" s="354"/>
      <c r="B14" s="365" t="s">
        <v>747</v>
      </c>
      <c r="C14" s="370"/>
      <c r="D14" s="371"/>
      <c r="E14" s="372"/>
      <c r="F14" s="372"/>
      <c r="G14" s="373"/>
    </row>
    <row r="15" spans="1:7" ht="19.5" customHeight="1">
      <c r="A15" s="354"/>
      <c r="B15" s="365" t="s">
        <v>748</v>
      </c>
      <c r="C15" s="370"/>
      <c r="D15" s="371"/>
      <c r="E15" s="372"/>
      <c r="F15" s="372"/>
      <c r="G15" s="373"/>
    </row>
    <row r="16" spans="1:7" ht="19.5" customHeight="1">
      <c r="A16" s="354"/>
      <c r="B16" s="365" t="s">
        <v>749</v>
      </c>
      <c r="C16" s="370"/>
      <c r="D16" s="371"/>
      <c r="E16" s="372"/>
      <c r="F16" s="372"/>
      <c r="G16" s="373"/>
    </row>
    <row r="17" spans="1:7" ht="19.5" customHeight="1">
      <c r="A17" s="354"/>
      <c r="B17" s="365" t="s">
        <v>750</v>
      </c>
      <c r="C17" s="370"/>
      <c r="D17" s="371"/>
      <c r="E17" s="372"/>
      <c r="F17" s="372"/>
      <c r="G17" s="373"/>
    </row>
    <row r="18" spans="1:7" ht="19.5" customHeight="1">
      <c r="A18" s="354"/>
      <c r="B18" s="365" t="s">
        <v>751</v>
      </c>
      <c r="C18" s="370"/>
      <c r="D18" s="371"/>
      <c r="E18" s="372"/>
      <c r="F18" s="372"/>
      <c r="G18" s="373"/>
    </row>
    <row r="19" spans="1:7" ht="19.5" customHeight="1">
      <c r="A19" s="354"/>
      <c r="B19" s="374" t="s">
        <v>752</v>
      </c>
      <c r="C19" s="375"/>
      <c r="D19" s="112"/>
      <c r="E19" s="376"/>
      <c r="F19" s="376"/>
      <c r="G19" s="377"/>
    </row>
    <row r="20" spans="1:7" ht="19.5" customHeight="1">
      <c r="A20" s="354"/>
      <c r="B20" s="378" t="s">
        <v>575</v>
      </c>
      <c r="C20" s="379"/>
      <c r="D20" s="380"/>
      <c r="E20" s="381"/>
      <c r="F20" s="381"/>
      <c r="G20" s="382"/>
    </row>
    <row r="21" spans="2:7" ht="15.75">
      <c r="B21" s="5"/>
      <c r="C21" s="5"/>
      <c r="D21" s="5"/>
      <c r="E21" s="5"/>
      <c r="F21" s="5"/>
      <c r="G21" s="5"/>
    </row>
    <row r="22" spans="2:7" ht="15.75">
      <c r="B22" s="383"/>
      <c r="C22" s="5"/>
      <c r="D22" s="5"/>
      <c r="E22" s="5"/>
      <c r="F22" s="5"/>
      <c r="G22" s="5"/>
    </row>
    <row r="23" spans="2:7" ht="15">
      <c r="B23" s="384" t="s">
        <v>770</v>
      </c>
      <c r="C23" s="384"/>
      <c r="D23" s="384"/>
      <c r="E23" s="384"/>
      <c r="F23" s="384"/>
      <c r="G23" s="384"/>
    </row>
  </sheetData>
  <sheetProtection/>
  <mergeCells count="2">
    <mergeCell ref="B4:G4"/>
    <mergeCell ref="B23:G23"/>
  </mergeCells>
  <printOptions/>
  <pageMargins left="0.51" right="0.12" top="0.75" bottom="0.75" header="0.31" footer="0.31"/>
  <pageSetup horizontalDpi="600" verticalDpi="600" orientation="landscape" scale="7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workbookViewId="0" topLeftCell="A1">
      <selection activeCell="F10" sqref="F10"/>
    </sheetView>
  </sheetViews>
  <sheetFormatPr defaultColWidth="9.140625" defaultRowHeight="12.75"/>
  <cols>
    <col min="1" max="1" width="19.7109375" style="328" customWidth="1"/>
    <col min="2" max="2" width="20.7109375" style="328" customWidth="1"/>
    <col min="3" max="3" width="19.140625" style="328" customWidth="1"/>
    <col min="4" max="4" width="20.7109375" style="328" customWidth="1"/>
    <col min="5" max="5" width="18.28125" style="328" customWidth="1"/>
    <col min="6" max="6" width="18.8515625" style="328" customWidth="1"/>
    <col min="7" max="16384" width="9.140625" style="328" customWidth="1"/>
  </cols>
  <sheetData>
    <row r="1" ht="12.75">
      <c r="F1" s="329" t="s">
        <v>771</v>
      </c>
    </row>
    <row r="3" spans="1:7" ht="18" customHeight="1">
      <c r="A3" s="330" t="s">
        <v>772</v>
      </c>
      <c r="B3" s="330"/>
      <c r="C3" s="330"/>
      <c r="D3" s="330"/>
      <c r="E3" s="330"/>
      <c r="F3" s="330"/>
      <c r="G3" s="331"/>
    </row>
    <row r="4" spans="1:6" ht="18" customHeight="1">
      <c r="A4" s="332"/>
      <c r="B4" s="333"/>
      <c r="C4" s="333"/>
      <c r="D4" s="333"/>
      <c r="E4" s="333"/>
      <c r="F4" s="329" t="s">
        <v>565</v>
      </c>
    </row>
    <row r="5" spans="1:6" ht="19.5" customHeight="1">
      <c r="A5" s="334"/>
      <c r="B5" s="335"/>
      <c r="C5" s="336" t="s">
        <v>773</v>
      </c>
      <c r="D5" s="337"/>
      <c r="E5" s="336" t="s">
        <v>774</v>
      </c>
      <c r="F5" s="337"/>
    </row>
    <row r="6" spans="1:6" ht="19.5" customHeight="1">
      <c r="A6" s="338"/>
      <c r="B6" s="339"/>
      <c r="C6" s="340" t="s">
        <v>775</v>
      </c>
      <c r="D6" s="341" t="s">
        <v>776</v>
      </c>
      <c r="E6" s="340" t="s">
        <v>775</v>
      </c>
      <c r="F6" s="341" t="s">
        <v>776</v>
      </c>
    </row>
    <row r="7" spans="1:6" ht="19.5" customHeight="1">
      <c r="A7" s="342" t="s">
        <v>777</v>
      </c>
      <c r="B7" s="343" t="s">
        <v>778</v>
      </c>
      <c r="C7" s="344">
        <v>54885.55</v>
      </c>
      <c r="D7" s="345">
        <v>40104.77055</v>
      </c>
      <c r="E7" s="344">
        <v>58180</v>
      </c>
      <c r="F7" s="345">
        <v>42610</v>
      </c>
    </row>
    <row r="8" spans="1:6" ht="19.5" customHeight="1">
      <c r="A8" s="346"/>
      <c r="B8" s="347" t="s">
        <v>779</v>
      </c>
      <c r="C8" s="348">
        <v>111100</v>
      </c>
      <c r="D8" s="349">
        <v>79500</v>
      </c>
      <c r="E8" s="348">
        <v>120000</v>
      </c>
      <c r="F8" s="349">
        <v>85900</v>
      </c>
    </row>
    <row r="9" spans="1:6" ht="19.5" customHeight="1">
      <c r="A9" s="350" t="s">
        <v>780</v>
      </c>
      <c r="B9" s="351" t="s">
        <v>778</v>
      </c>
      <c r="C9" s="344">
        <v>155100</v>
      </c>
      <c r="D9" s="345">
        <v>110360</v>
      </c>
      <c r="E9" s="344">
        <v>166300</v>
      </c>
      <c r="F9" s="345">
        <v>118400</v>
      </c>
    </row>
    <row r="10" spans="1:6" ht="19.5" customHeight="1">
      <c r="A10" s="352"/>
      <c r="B10" s="347" t="s">
        <v>779</v>
      </c>
      <c r="C10" s="348">
        <v>191060</v>
      </c>
      <c r="D10" s="349">
        <v>135563</v>
      </c>
      <c r="E10" s="348">
        <v>200810</v>
      </c>
      <c r="F10" s="349">
        <v>142600</v>
      </c>
    </row>
  </sheetData>
  <sheetProtection/>
  <mergeCells count="6">
    <mergeCell ref="A3:F3"/>
    <mergeCell ref="C5:D5"/>
    <mergeCell ref="E5:F5"/>
    <mergeCell ref="A7:A8"/>
    <mergeCell ref="A9:A10"/>
    <mergeCell ref="A5:B6"/>
  </mergeCells>
  <printOptions/>
  <pageMargins left="0.71" right="0.71" top="0.75" bottom="0.75" header="0.31" footer="0.31"/>
  <pageSetup horizontalDpi="600" verticalDpi="6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view="pageBreakPreview" zoomScale="60" workbookViewId="0" topLeftCell="A1">
      <selection activeCell="H27" sqref="H27:L27"/>
    </sheetView>
  </sheetViews>
  <sheetFormatPr defaultColWidth="9.140625" defaultRowHeight="12.75"/>
  <cols>
    <col min="3" max="13" width="12.7109375" style="0" customWidth="1"/>
  </cols>
  <sheetData>
    <row r="2" ht="15.75">
      <c r="L2" s="81" t="s">
        <v>781</v>
      </c>
    </row>
    <row r="3" spans="2:12" s="235" customFormat="1" ht="20.25" customHeight="1">
      <c r="B3" s="236" t="s">
        <v>782</v>
      </c>
      <c r="C3" s="236"/>
      <c r="D3" s="236"/>
      <c r="E3" s="236"/>
      <c r="F3" s="236"/>
      <c r="G3" s="236"/>
      <c r="H3" s="236"/>
      <c r="I3" s="236"/>
      <c r="J3" s="236"/>
      <c r="K3" s="306"/>
      <c r="L3" s="306"/>
    </row>
    <row r="4" spans="2:13" s="235" customFormat="1" ht="15.75">
      <c r="B4" s="237"/>
      <c r="C4" s="238"/>
      <c r="D4" s="238"/>
      <c r="E4" s="238"/>
      <c r="F4" s="238"/>
      <c r="G4" s="237"/>
      <c r="H4" s="237"/>
      <c r="I4" s="237"/>
      <c r="J4" s="307" t="s">
        <v>565</v>
      </c>
      <c r="K4" s="237"/>
      <c r="L4" s="307"/>
      <c r="M4" s="308"/>
    </row>
    <row r="5" spans="2:13" s="235" customFormat="1" ht="30" customHeight="1">
      <c r="B5" s="239" t="s">
        <v>763</v>
      </c>
      <c r="C5" s="240" t="s">
        <v>783</v>
      </c>
      <c r="D5" s="241"/>
      <c r="E5" s="241"/>
      <c r="F5" s="242"/>
      <c r="G5" s="241" t="s">
        <v>784</v>
      </c>
      <c r="H5" s="241"/>
      <c r="I5" s="241"/>
      <c r="J5" s="242"/>
      <c r="K5" s="309"/>
      <c r="L5" s="309"/>
      <c r="M5" s="308"/>
    </row>
    <row r="6" spans="2:13" s="235" customFormat="1" ht="24.75">
      <c r="B6" s="243"/>
      <c r="C6" s="244" t="s">
        <v>785</v>
      </c>
      <c r="D6" s="245" t="s">
        <v>786</v>
      </c>
      <c r="E6" s="245" t="s">
        <v>787</v>
      </c>
      <c r="F6" s="246" t="s">
        <v>788</v>
      </c>
      <c r="G6" s="244" t="s">
        <v>785</v>
      </c>
      <c r="H6" s="245" t="s">
        <v>786</v>
      </c>
      <c r="I6" s="245" t="s">
        <v>787</v>
      </c>
      <c r="J6" s="246" t="s">
        <v>788</v>
      </c>
      <c r="K6" s="310"/>
      <c r="L6" s="310"/>
      <c r="M6" s="308"/>
    </row>
    <row r="7" spans="2:13" s="235" customFormat="1" ht="15.75">
      <c r="B7" s="247"/>
      <c r="C7" s="248" t="s">
        <v>789</v>
      </c>
      <c r="D7" s="249">
        <v>1</v>
      </c>
      <c r="E7" s="249">
        <v>2</v>
      </c>
      <c r="F7" s="250">
        <v>3</v>
      </c>
      <c r="G7" s="248" t="s">
        <v>789</v>
      </c>
      <c r="H7" s="249">
        <v>1</v>
      </c>
      <c r="I7" s="249">
        <v>2</v>
      </c>
      <c r="J7" s="250">
        <v>3</v>
      </c>
      <c r="K7" s="310"/>
      <c r="L7" s="310"/>
      <c r="M7" s="308"/>
    </row>
    <row r="8" spans="2:13" s="235" customFormat="1" ht="15">
      <c r="B8" s="251" t="s">
        <v>741</v>
      </c>
      <c r="C8" s="311">
        <f>F8*E8+D8</f>
        <v>30500</v>
      </c>
      <c r="D8" s="312">
        <v>11500</v>
      </c>
      <c r="E8" s="313">
        <v>9500</v>
      </c>
      <c r="F8" s="314">
        <v>2</v>
      </c>
      <c r="G8" s="315">
        <f>H8+(I8*J8)</f>
        <v>30500</v>
      </c>
      <c r="H8" s="312">
        <v>11500</v>
      </c>
      <c r="I8" s="312">
        <v>9500</v>
      </c>
      <c r="J8" s="318">
        <v>2</v>
      </c>
      <c r="K8" s="279"/>
      <c r="L8" s="279"/>
      <c r="M8" s="308"/>
    </row>
    <row r="9" spans="2:13" s="235" customFormat="1" ht="15">
      <c r="B9" s="256" t="s">
        <v>742</v>
      </c>
      <c r="C9" s="311">
        <f aca="true" t="shared" si="0" ref="C9:C19">F9*E9+D9</f>
        <v>30500</v>
      </c>
      <c r="D9" s="312">
        <v>11500</v>
      </c>
      <c r="E9" s="313">
        <v>9500</v>
      </c>
      <c r="F9" s="314">
        <v>2</v>
      </c>
      <c r="G9" s="315">
        <f aca="true" t="shared" si="1" ref="G9:G19">H9+(I9*J9)</f>
        <v>30500</v>
      </c>
      <c r="H9" s="312">
        <v>11500</v>
      </c>
      <c r="I9" s="312">
        <v>9500</v>
      </c>
      <c r="J9" s="318">
        <v>2</v>
      </c>
      <c r="K9" s="279"/>
      <c r="L9" s="279"/>
      <c r="M9" s="308"/>
    </row>
    <row r="10" spans="2:13" s="235" customFormat="1" ht="15">
      <c r="B10" s="256" t="s">
        <v>743</v>
      </c>
      <c r="C10" s="311">
        <f t="shared" si="0"/>
        <v>30500</v>
      </c>
      <c r="D10" s="312">
        <v>11500</v>
      </c>
      <c r="E10" s="313">
        <v>9500</v>
      </c>
      <c r="F10" s="314">
        <v>2</v>
      </c>
      <c r="G10" s="315">
        <f t="shared" si="1"/>
        <v>30500</v>
      </c>
      <c r="H10" s="312">
        <v>11500</v>
      </c>
      <c r="I10" s="312">
        <v>9500</v>
      </c>
      <c r="J10" s="318">
        <v>2</v>
      </c>
      <c r="K10" s="279"/>
      <c r="L10" s="279"/>
      <c r="M10" s="308"/>
    </row>
    <row r="11" spans="2:13" s="235" customFormat="1" ht="15">
      <c r="B11" s="256" t="s">
        <v>744</v>
      </c>
      <c r="C11" s="311">
        <f t="shared" si="0"/>
        <v>30500</v>
      </c>
      <c r="D11" s="312">
        <v>11500</v>
      </c>
      <c r="E11" s="313">
        <v>9500</v>
      </c>
      <c r="F11" s="314">
        <v>2</v>
      </c>
      <c r="G11" s="315">
        <f t="shared" si="1"/>
        <v>30500</v>
      </c>
      <c r="H11" s="312">
        <v>11500</v>
      </c>
      <c r="I11" s="312">
        <v>9500</v>
      </c>
      <c r="J11" s="318">
        <v>2</v>
      </c>
      <c r="K11" s="279"/>
      <c r="L11" s="279"/>
      <c r="M11" s="308"/>
    </row>
    <row r="12" spans="2:13" s="235" customFormat="1" ht="15">
      <c r="B12" s="256" t="s">
        <v>745</v>
      </c>
      <c r="C12" s="311">
        <f t="shared" si="0"/>
        <v>30500</v>
      </c>
      <c r="D12" s="312">
        <v>11500</v>
      </c>
      <c r="E12" s="313">
        <v>9500</v>
      </c>
      <c r="F12" s="314">
        <v>2</v>
      </c>
      <c r="G12" s="315">
        <f t="shared" si="1"/>
        <v>30500</v>
      </c>
      <c r="H12" s="312">
        <v>11500</v>
      </c>
      <c r="I12" s="312">
        <v>9500</v>
      </c>
      <c r="J12" s="318">
        <v>2</v>
      </c>
      <c r="K12" s="279"/>
      <c r="L12" s="279"/>
      <c r="M12" s="308"/>
    </row>
    <row r="13" spans="2:13" s="235" customFormat="1" ht="15">
      <c r="B13" s="256" t="s">
        <v>746</v>
      </c>
      <c r="C13" s="311">
        <f t="shared" si="0"/>
        <v>30500</v>
      </c>
      <c r="D13" s="312">
        <v>11500</v>
      </c>
      <c r="E13" s="313">
        <v>9500</v>
      </c>
      <c r="F13" s="314">
        <v>2</v>
      </c>
      <c r="G13" s="315">
        <f t="shared" si="1"/>
        <v>30500</v>
      </c>
      <c r="H13" s="312">
        <v>11500</v>
      </c>
      <c r="I13" s="312">
        <v>9500</v>
      </c>
      <c r="J13" s="318">
        <v>2</v>
      </c>
      <c r="K13" s="279"/>
      <c r="L13" s="279"/>
      <c r="M13" s="308"/>
    </row>
    <row r="14" spans="2:13" s="235" customFormat="1" ht="15">
      <c r="B14" s="256" t="s">
        <v>747</v>
      </c>
      <c r="C14" s="311">
        <f t="shared" si="0"/>
        <v>30500</v>
      </c>
      <c r="D14" s="312">
        <v>11500</v>
      </c>
      <c r="E14" s="313">
        <v>9500</v>
      </c>
      <c r="F14" s="314">
        <v>2</v>
      </c>
      <c r="G14" s="315">
        <f t="shared" si="1"/>
        <v>30500</v>
      </c>
      <c r="H14" s="312">
        <v>11500</v>
      </c>
      <c r="I14" s="312">
        <v>9500</v>
      </c>
      <c r="J14" s="318">
        <v>2</v>
      </c>
      <c r="K14" s="279"/>
      <c r="L14" s="279"/>
      <c r="M14" s="308"/>
    </row>
    <row r="15" spans="2:13" s="235" customFormat="1" ht="15">
      <c r="B15" s="256" t="s">
        <v>748</v>
      </c>
      <c r="C15" s="311">
        <f t="shared" si="0"/>
        <v>30500</v>
      </c>
      <c r="D15" s="312">
        <v>11500</v>
      </c>
      <c r="E15" s="313">
        <v>9500</v>
      </c>
      <c r="F15" s="314">
        <v>2</v>
      </c>
      <c r="G15" s="315">
        <f t="shared" si="1"/>
        <v>30500</v>
      </c>
      <c r="H15" s="312">
        <v>11500</v>
      </c>
      <c r="I15" s="312">
        <v>9500</v>
      </c>
      <c r="J15" s="318">
        <v>2</v>
      </c>
      <c r="K15" s="279"/>
      <c r="L15" s="279"/>
      <c r="M15" s="308"/>
    </row>
    <row r="16" spans="2:13" s="235" customFormat="1" ht="15">
      <c r="B16" s="256" t="s">
        <v>749</v>
      </c>
      <c r="C16" s="311">
        <f t="shared" si="0"/>
        <v>30500</v>
      </c>
      <c r="D16" s="312">
        <v>11500</v>
      </c>
      <c r="E16" s="313">
        <v>9500</v>
      </c>
      <c r="F16" s="314">
        <v>2</v>
      </c>
      <c r="G16" s="315">
        <f t="shared" si="1"/>
        <v>30500</v>
      </c>
      <c r="H16" s="312">
        <v>11500</v>
      </c>
      <c r="I16" s="312">
        <v>9500</v>
      </c>
      <c r="J16" s="318">
        <v>2</v>
      </c>
      <c r="K16" s="279"/>
      <c r="L16" s="279"/>
      <c r="M16" s="308"/>
    </row>
    <row r="17" spans="2:13" s="235" customFormat="1" ht="15">
      <c r="B17" s="256" t="s">
        <v>750</v>
      </c>
      <c r="C17" s="311">
        <f t="shared" si="0"/>
        <v>30500</v>
      </c>
      <c r="D17" s="312">
        <v>11500</v>
      </c>
      <c r="E17" s="313">
        <v>9500</v>
      </c>
      <c r="F17" s="314">
        <v>2</v>
      </c>
      <c r="G17" s="315">
        <f t="shared" si="1"/>
        <v>30500</v>
      </c>
      <c r="H17" s="312">
        <v>11500</v>
      </c>
      <c r="I17" s="312">
        <v>9500</v>
      </c>
      <c r="J17" s="318">
        <v>2</v>
      </c>
      <c r="K17" s="279"/>
      <c r="L17" s="279"/>
      <c r="M17" s="308"/>
    </row>
    <row r="18" spans="2:13" s="235" customFormat="1" ht="15">
      <c r="B18" s="256" t="s">
        <v>751</v>
      </c>
      <c r="C18" s="311">
        <f t="shared" si="0"/>
        <v>30500</v>
      </c>
      <c r="D18" s="312">
        <v>11500</v>
      </c>
      <c r="E18" s="313">
        <v>9500</v>
      </c>
      <c r="F18" s="314">
        <v>2</v>
      </c>
      <c r="G18" s="315">
        <f t="shared" si="1"/>
        <v>30500</v>
      </c>
      <c r="H18" s="312">
        <v>11500</v>
      </c>
      <c r="I18" s="312">
        <v>9500</v>
      </c>
      <c r="J18" s="318">
        <v>2</v>
      </c>
      <c r="K18" s="279"/>
      <c r="L18" s="279"/>
      <c r="M18" s="308"/>
    </row>
    <row r="19" spans="2:13" s="235" customFormat="1" ht="15.75">
      <c r="B19" s="261" t="s">
        <v>752</v>
      </c>
      <c r="C19" s="311">
        <f t="shared" si="0"/>
        <v>30500</v>
      </c>
      <c r="D19" s="312">
        <v>11500</v>
      </c>
      <c r="E19" s="313">
        <v>9500</v>
      </c>
      <c r="F19" s="314">
        <v>2</v>
      </c>
      <c r="G19" s="315">
        <f t="shared" si="1"/>
        <v>30500</v>
      </c>
      <c r="H19" s="312">
        <v>11500</v>
      </c>
      <c r="I19" s="312">
        <v>9500</v>
      </c>
      <c r="J19" s="318">
        <v>2</v>
      </c>
      <c r="K19" s="279"/>
      <c r="L19" s="279"/>
      <c r="M19" s="308"/>
    </row>
    <row r="20" spans="2:13" s="235" customFormat="1" ht="15.75">
      <c r="B20" s="266" t="s">
        <v>575</v>
      </c>
      <c r="C20" s="316">
        <f>SUM(C8:C19)</f>
        <v>366000</v>
      </c>
      <c r="D20" s="316">
        <f aca="true" t="shared" si="2" ref="D20:I20">SUM(D8:D19)</f>
        <v>138000</v>
      </c>
      <c r="E20" s="316">
        <f t="shared" si="2"/>
        <v>114000</v>
      </c>
      <c r="F20" s="316"/>
      <c r="G20" s="316">
        <f t="shared" si="2"/>
        <v>366000</v>
      </c>
      <c r="H20" s="316">
        <f t="shared" si="2"/>
        <v>138000</v>
      </c>
      <c r="I20" s="316">
        <f t="shared" si="2"/>
        <v>114000</v>
      </c>
      <c r="J20" s="316"/>
      <c r="K20" s="279"/>
      <c r="L20" s="279"/>
      <c r="M20" s="308"/>
    </row>
    <row r="21" spans="2:13" s="235" customFormat="1" ht="15.75">
      <c r="B21" s="271" t="s">
        <v>753</v>
      </c>
      <c r="C21" s="317">
        <f>C20/12</f>
        <v>30500</v>
      </c>
      <c r="D21" s="317">
        <f>D20/12</f>
        <v>11500</v>
      </c>
      <c r="E21" s="317">
        <f>E20/12</f>
        <v>9500</v>
      </c>
      <c r="F21" s="317">
        <v>2</v>
      </c>
      <c r="G21" s="317">
        <f>G20/12</f>
        <v>30500</v>
      </c>
      <c r="H21" s="317">
        <f>H20/12</f>
        <v>11500</v>
      </c>
      <c r="I21" s="317">
        <f>I20/12</f>
        <v>9500</v>
      </c>
      <c r="J21" s="322">
        <v>2</v>
      </c>
      <c r="K21" s="279"/>
      <c r="L21" s="279"/>
      <c r="M21" s="308"/>
    </row>
    <row r="22" spans="2:12" s="235" customFormat="1" ht="12.7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2:12" s="235" customFormat="1" ht="12.75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pans="2:12" s="235" customFormat="1" ht="12.7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s="235" customFormat="1" ht="20.25" customHeight="1">
      <c r="B25" s="236" t="s">
        <v>790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</row>
    <row r="26" spans="2:12" s="235" customFormat="1" ht="15.75">
      <c r="B26" s="277"/>
      <c r="C26" s="278"/>
      <c r="D26" s="278"/>
      <c r="E26" s="278"/>
      <c r="F26" s="278"/>
      <c r="G26" s="277"/>
      <c r="H26" s="279"/>
      <c r="I26" s="279"/>
      <c r="J26" s="279"/>
      <c r="K26" s="237"/>
      <c r="L26" s="307" t="s">
        <v>565</v>
      </c>
    </row>
    <row r="27" spans="2:12" s="235" customFormat="1" ht="30" customHeight="1">
      <c r="B27" s="280" t="s">
        <v>763</v>
      </c>
      <c r="C27" s="281" t="s">
        <v>783</v>
      </c>
      <c r="D27" s="241"/>
      <c r="E27" s="241"/>
      <c r="F27" s="241"/>
      <c r="G27" s="242"/>
      <c r="H27" s="240" t="s">
        <v>784</v>
      </c>
      <c r="I27" s="241"/>
      <c r="J27" s="241"/>
      <c r="K27" s="241"/>
      <c r="L27" s="242"/>
    </row>
    <row r="28" spans="2:12" s="235" customFormat="1" ht="30" customHeight="1">
      <c r="B28" s="282"/>
      <c r="C28" s="245" t="s">
        <v>785</v>
      </c>
      <c r="D28" s="245" t="s">
        <v>786</v>
      </c>
      <c r="E28" s="245" t="s">
        <v>787</v>
      </c>
      <c r="F28" s="245" t="s">
        <v>788</v>
      </c>
      <c r="G28" s="283" t="s">
        <v>791</v>
      </c>
      <c r="H28" s="245" t="s">
        <v>785</v>
      </c>
      <c r="I28" s="245" t="s">
        <v>786</v>
      </c>
      <c r="J28" s="245" t="s">
        <v>787</v>
      </c>
      <c r="K28" s="245" t="s">
        <v>788</v>
      </c>
      <c r="L28" s="283" t="s">
        <v>791</v>
      </c>
    </row>
    <row r="29" spans="2:12" s="235" customFormat="1" ht="15.75">
      <c r="B29" s="284"/>
      <c r="C29" s="249" t="s">
        <v>789</v>
      </c>
      <c r="D29" s="249">
        <v>1</v>
      </c>
      <c r="E29" s="249">
        <v>2</v>
      </c>
      <c r="F29" s="249">
        <v>3</v>
      </c>
      <c r="G29" s="285">
        <v>4</v>
      </c>
      <c r="H29" s="249" t="s">
        <v>789</v>
      </c>
      <c r="I29" s="249">
        <v>1</v>
      </c>
      <c r="J29" s="249">
        <v>2</v>
      </c>
      <c r="K29" s="249">
        <v>3</v>
      </c>
      <c r="L29" s="285">
        <v>4</v>
      </c>
    </row>
    <row r="30" spans="2:12" s="235" customFormat="1" ht="12.75">
      <c r="B30" s="286" t="s">
        <v>741</v>
      </c>
      <c r="C30" s="312">
        <f>D30+(E30*F30)</f>
        <v>48260</v>
      </c>
      <c r="D30" s="312">
        <v>18196</v>
      </c>
      <c r="E30" s="312">
        <v>15032</v>
      </c>
      <c r="F30" s="312">
        <v>2</v>
      </c>
      <c r="G30" s="318">
        <v>0</v>
      </c>
      <c r="H30" s="319">
        <f>I30+(J30*K30)</f>
        <v>48260</v>
      </c>
      <c r="I30" s="312">
        <v>18196</v>
      </c>
      <c r="J30" s="312">
        <v>15032</v>
      </c>
      <c r="K30" s="312">
        <v>2</v>
      </c>
      <c r="L30" s="318"/>
    </row>
    <row r="31" spans="2:12" s="235" customFormat="1" ht="12.75">
      <c r="B31" s="289" t="s">
        <v>742</v>
      </c>
      <c r="C31" s="312">
        <f aca="true" t="shared" si="3" ref="C31:C41">D31+(E31*F31)</f>
        <v>48260</v>
      </c>
      <c r="D31" s="312">
        <v>18196</v>
      </c>
      <c r="E31" s="312">
        <v>15032</v>
      </c>
      <c r="F31" s="312">
        <v>2</v>
      </c>
      <c r="G31" s="318">
        <v>0</v>
      </c>
      <c r="H31" s="319">
        <f aca="true" t="shared" si="4" ref="H31:H41">I31+(J31*K31)</f>
        <v>48260</v>
      </c>
      <c r="I31" s="312">
        <v>18196</v>
      </c>
      <c r="J31" s="312">
        <v>15032</v>
      </c>
      <c r="K31" s="312">
        <v>2</v>
      </c>
      <c r="L31" s="325"/>
    </row>
    <row r="32" spans="2:12" s="235" customFormat="1" ht="12.75">
      <c r="B32" s="289" t="s">
        <v>743</v>
      </c>
      <c r="C32" s="312">
        <f t="shared" si="3"/>
        <v>48260</v>
      </c>
      <c r="D32" s="312">
        <v>18196</v>
      </c>
      <c r="E32" s="312">
        <v>15032</v>
      </c>
      <c r="F32" s="312">
        <v>2</v>
      </c>
      <c r="G32" s="318">
        <v>0</v>
      </c>
      <c r="H32" s="319">
        <f t="shared" si="4"/>
        <v>48260</v>
      </c>
      <c r="I32" s="312">
        <v>18196</v>
      </c>
      <c r="J32" s="312">
        <v>15032</v>
      </c>
      <c r="K32" s="312">
        <v>2</v>
      </c>
      <c r="L32" s="325"/>
    </row>
    <row r="33" spans="2:12" s="235" customFormat="1" ht="12.75">
      <c r="B33" s="289" t="s">
        <v>744</v>
      </c>
      <c r="C33" s="312">
        <f t="shared" si="3"/>
        <v>48260</v>
      </c>
      <c r="D33" s="312">
        <v>18196</v>
      </c>
      <c r="E33" s="312">
        <v>15032</v>
      </c>
      <c r="F33" s="312">
        <v>2</v>
      </c>
      <c r="G33" s="318">
        <v>0</v>
      </c>
      <c r="H33" s="319">
        <f t="shared" si="4"/>
        <v>48260</v>
      </c>
      <c r="I33" s="312">
        <v>18196</v>
      </c>
      <c r="J33" s="312">
        <v>15032</v>
      </c>
      <c r="K33" s="312">
        <v>2</v>
      </c>
      <c r="L33" s="325"/>
    </row>
    <row r="34" spans="2:12" s="235" customFormat="1" ht="12.75">
      <c r="B34" s="289" t="s">
        <v>745</v>
      </c>
      <c r="C34" s="312">
        <f t="shared" si="3"/>
        <v>48260</v>
      </c>
      <c r="D34" s="312">
        <v>18196</v>
      </c>
      <c r="E34" s="312">
        <v>15032</v>
      </c>
      <c r="F34" s="312">
        <v>2</v>
      </c>
      <c r="G34" s="318">
        <v>0</v>
      </c>
      <c r="H34" s="319">
        <f t="shared" si="4"/>
        <v>48260</v>
      </c>
      <c r="I34" s="312">
        <v>18196</v>
      </c>
      <c r="J34" s="312">
        <v>15032</v>
      </c>
      <c r="K34" s="312">
        <v>2</v>
      </c>
      <c r="L34" s="325"/>
    </row>
    <row r="35" spans="2:12" s="235" customFormat="1" ht="12.75">
      <c r="B35" s="289" t="s">
        <v>746</v>
      </c>
      <c r="C35" s="312">
        <f t="shared" si="3"/>
        <v>48260</v>
      </c>
      <c r="D35" s="312">
        <v>18196</v>
      </c>
      <c r="E35" s="312">
        <v>15032</v>
      </c>
      <c r="F35" s="312">
        <v>2</v>
      </c>
      <c r="G35" s="318">
        <v>0</v>
      </c>
      <c r="H35" s="319">
        <f t="shared" si="4"/>
        <v>48260</v>
      </c>
      <c r="I35" s="312">
        <v>18196</v>
      </c>
      <c r="J35" s="312">
        <v>15032</v>
      </c>
      <c r="K35" s="312">
        <v>2</v>
      </c>
      <c r="L35" s="325"/>
    </row>
    <row r="36" spans="2:12" s="235" customFormat="1" ht="12.75">
      <c r="B36" s="289" t="s">
        <v>747</v>
      </c>
      <c r="C36" s="312">
        <f t="shared" si="3"/>
        <v>48260</v>
      </c>
      <c r="D36" s="312">
        <v>18196</v>
      </c>
      <c r="E36" s="312">
        <v>15032</v>
      </c>
      <c r="F36" s="312">
        <v>2</v>
      </c>
      <c r="G36" s="318">
        <v>0</v>
      </c>
      <c r="H36" s="319">
        <f t="shared" si="4"/>
        <v>48260</v>
      </c>
      <c r="I36" s="312">
        <v>18196</v>
      </c>
      <c r="J36" s="312">
        <v>15032</v>
      </c>
      <c r="K36" s="312">
        <v>2</v>
      </c>
      <c r="L36" s="325"/>
    </row>
    <row r="37" spans="2:12" s="235" customFormat="1" ht="12.75">
      <c r="B37" s="289" t="s">
        <v>748</v>
      </c>
      <c r="C37" s="312">
        <f t="shared" si="3"/>
        <v>48260</v>
      </c>
      <c r="D37" s="312">
        <v>18196</v>
      </c>
      <c r="E37" s="312">
        <v>15032</v>
      </c>
      <c r="F37" s="312">
        <v>2</v>
      </c>
      <c r="G37" s="318">
        <v>0</v>
      </c>
      <c r="H37" s="319">
        <f t="shared" si="4"/>
        <v>48260</v>
      </c>
      <c r="I37" s="312">
        <v>18196</v>
      </c>
      <c r="J37" s="312">
        <v>15032</v>
      </c>
      <c r="K37" s="312">
        <v>2</v>
      </c>
      <c r="L37" s="325"/>
    </row>
    <row r="38" spans="2:12" s="235" customFormat="1" ht="12.75">
      <c r="B38" s="289" t="s">
        <v>749</v>
      </c>
      <c r="C38" s="312">
        <f t="shared" si="3"/>
        <v>48260</v>
      </c>
      <c r="D38" s="312">
        <v>18196</v>
      </c>
      <c r="E38" s="312">
        <v>15032</v>
      </c>
      <c r="F38" s="312">
        <v>2</v>
      </c>
      <c r="G38" s="318">
        <v>0</v>
      </c>
      <c r="H38" s="319">
        <f t="shared" si="4"/>
        <v>48260</v>
      </c>
      <c r="I38" s="312">
        <v>18196</v>
      </c>
      <c r="J38" s="312">
        <v>15032</v>
      </c>
      <c r="K38" s="312">
        <v>2</v>
      </c>
      <c r="L38" s="325"/>
    </row>
    <row r="39" spans="2:12" s="235" customFormat="1" ht="12.75">
      <c r="B39" s="289" t="s">
        <v>750</v>
      </c>
      <c r="C39" s="312">
        <f t="shared" si="3"/>
        <v>48260</v>
      </c>
      <c r="D39" s="312">
        <v>18196</v>
      </c>
      <c r="E39" s="312">
        <v>15032</v>
      </c>
      <c r="F39" s="312">
        <v>2</v>
      </c>
      <c r="G39" s="318">
        <v>0</v>
      </c>
      <c r="H39" s="319">
        <f t="shared" si="4"/>
        <v>48260</v>
      </c>
      <c r="I39" s="312">
        <v>18196</v>
      </c>
      <c r="J39" s="312">
        <v>15032</v>
      </c>
      <c r="K39" s="312">
        <v>2</v>
      </c>
      <c r="L39" s="325"/>
    </row>
    <row r="40" spans="2:12" s="235" customFormat="1" ht="12.75">
      <c r="B40" s="289" t="s">
        <v>751</v>
      </c>
      <c r="C40" s="312">
        <f t="shared" si="3"/>
        <v>48260</v>
      </c>
      <c r="D40" s="312">
        <v>18196</v>
      </c>
      <c r="E40" s="312">
        <v>15032</v>
      </c>
      <c r="F40" s="312">
        <v>2</v>
      </c>
      <c r="G40" s="318">
        <v>0</v>
      </c>
      <c r="H40" s="319">
        <f t="shared" si="4"/>
        <v>48260</v>
      </c>
      <c r="I40" s="312">
        <v>18196</v>
      </c>
      <c r="J40" s="312">
        <v>15032</v>
      </c>
      <c r="K40" s="312">
        <v>2</v>
      </c>
      <c r="L40" s="325"/>
    </row>
    <row r="41" spans="2:12" s="235" customFormat="1" ht="13.5">
      <c r="B41" s="292" t="s">
        <v>752</v>
      </c>
      <c r="C41" s="312">
        <f t="shared" si="3"/>
        <v>48260</v>
      </c>
      <c r="D41" s="312">
        <v>18196</v>
      </c>
      <c r="E41" s="312">
        <v>15032</v>
      </c>
      <c r="F41" s="312">
        <v>2</v>
      </c>
      <c r="G41" s="318">
        <v>0</v>
      </c>
      <c r="H41" s="319">
        <f t="shared" si="4"/>
        <v>48260</v>
      </c>
      <c r="I41" s="312">
        <v>18196</v>
      </c>
      <c r="J41" s="312">
        <v>15032</v>
      </c>
      <c r="K41" s="312">
        <v>2</v>
      </c>
      <c r="L41" s="326"/>
    </row>
    <row r="42" spans="2:12" s="235" customFormat="1" ht="13.5">
      <c r="B42" s="295" t="s">
        <v>575</v>
      </c>
      <c r="C42" s="320">
        <f>SUM(C30:C41)</f>
        <v>579120</v>
      </c>
      <c r="D42" s="320">
        <f>SUM(D30:D41)</f>
        <v>218352</v>
      </c>
      <c r="E42" s="320">
        <f>SUM(E30:E41)</f>
        <v>180384</v>
      </c>
      <c r="F42" s="297"/>
      <c r="G42" s="320">
        <f>SUM(G30:G41)</f>
        <v>0</v>
      </c>
      <c r="H42" s="321">
        <f>SUM(H30:H41)</f>
        <v>579120</v>
      </c>
      <c r="I42" s="321">
        <f>SUM(I30:I41)</f>
        <v>218352</v>
      </c>
      <c r="J42" s="321">
        <f>SUM(J30:J41)</f>
        <v>180384</v>
      </c>
      <c r="K42" s="320"/>
      <c r="L42" s="327"/>
    </row>
    <row r="43" spans="2:12" s="235" customFormat="1" ht="13.5">
      <c r="B43" s="301" t="s">
        <v>753</v>
      </c>
      <c r="C43" s="302">
        <f>C42/12</f>
        <v>48260</v>
      </c>
      <c r="D43" s="302">
        <f>D42/12</f>
        <v>18196</v>
      </c>
      <c r="E43" s="302">
        <f>E42/12</f>
        <v>15032</v>
      </c>
      <c r="F43" s="302">
        <v>2</v>
      </c>
      <c r="G43" s="322">
        <v>0</v>
      </c>
      <c r="H43" s="302">
        <f>H42/12</f>
        <v>48260</v>
      </c>
      <c r="I43" s="302">
        <f>I42/12</f>
        <v>18196</v>
      </c>
      <c r="J43" s="302">
        <f>J42/12</f>
        <v>15032</v>
      </c>
      <c r="K43" s="302">
        <v>2</v>
      </c>
      <c r="L43" s="322"/>
    </row>
    <row r="44" spans="2:12" s="235" customFormat="1" ht="15">
      <c r="B44" s="323"/>
      <c r="C44" s="324"/>
      <c r="D44" s="324"/>
      <c r="E44" s="279"/>
      <c r="F44" s="279"/>
      <c r="G44" s="279"/>
      <c r="H44" s="324"/>
      <c r="I44" s="324"/>
      <c r="J44" s="279"/>
      <c r="K44" s="279"/>
      <c r="L44" s="279"/>
    </row>
    <row r="45" spans="2:12" s="235" customFormat="1" ht="15">
      <c r="B45" s="323"/>
      <c r="C45" s="324"/>
      <c r="D45" s="324"/>
      <c r="E45" s="279"/>
      <c r="F45" s="279"/>
      <c r="G45" s="279"/>
      <c r="H45" s="324"/>
      <c r="I45" s="324"/>
      <c r="J45" s="279"/>
      <c r="K45" s="279"/>
      <c r="L45" s="279"/>
    </row>
    <row r="46" spans="2:12" ht="12.75"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</row>
  </sheetData>
  <sheetProtection/>
  <mergeCells count="8">
    <mergeCell ref="B3:J3"/>
    <mergeCell ref="C5:F5"/>
    <mergeCell ref="G5:J5"/>
    <mergeCell ref="B25:L25"/>
    <mergeCell ref="C27:G27"/>
    <mergeCell ref="H27:L27"/>
    <mergeCell ref="B5:B6"/>
    <mergeCell ref="B27:B28"/>
  </mergeCells>
  <printOptions/>
  <pageMargins left="0.55" right="0.35" top="0.98" bottom="0.98" header="0.51" footer="0.51"/>
  <pageSetup horizontalDpi="300" verticalDpi="300" orientation="portrait" scale="70"/>
  <rowBreaks count="1" manualBreakCount="1">
    <brk id="43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workbookViewId="0" topLeftCell="A2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.75">
      <c r="L2" s="81" t="s">
        <v>792</v>
      </c>
    </row>
    <row r="3" spans="2:12" s="235" customFormat="1" ht="20.25" customHeight="1">
      <c r="B3" s="236" t="s">
        <v>793</v>
      </c>
      <c r="C3" s="236"/>
      <c r="D3" s="236"/>
      <c r="E3" s="236"/>
      <c r="F3" s="236"/>
      <c r="G3" s="236"/>
      <c r="H3" s="236"/>
      <c r="I3" s="236"/>
      <c r="J3" s="236"/>
      <c r="K3" s="306"/>
      <c r="L3" s="306"/>
    </row>
    <row r="4" spans="2:13" s="235" customFormat="1" ht="15.75">
      <c r="B4" s="237"/>
      <c r="C4" s="238"/>
      <c r="D4" s="238"/>
      <c r="E4" s="238"/>
      <c r="F4" s="238"/>
      <c r="G4" s="237"/>
      <c r="H4" s="237"/>
      <c r="I4" s="237"/>
      <c r="J4" s="307" t="s">
        <v>565</v>
      </c>
      <c r="K4" s="237"/>
      <c r="L4" s="307"/>
      <c r="M4" s="308"/>
    </row>
    <row r="5" spans="2:13" s="235" customFormat="1" ht="30" customHeight="1">
      <c r="B5" s="239" t="s">
        <v>763</v>
      </c>
      <c r="C5" s="240" t="s">
        <v>794</v>
      </c>
      <c r="D5" s="241"/>
      <c r="E5" s="241"/>
      <c r="F5" s="242"/>
      <c r="G5" s="241" t="s">
        <v>795</v>
      </c>
      <c r="H5" s="241"/>
      <c r="I5" s="241"/>
      <c r="J5" s="242"/>
      <c r="K5" s="309"/>
      <c r="L5" s="309"/>
      <c r="M5" s="308"/>
    </row>
    <row r="6" spans="2:13" s="235" customFormat="1" ht="30" customHeight="1">
      <c r="B6" s="243"/>
      <c r="C6" s="244" t="s">
        <v>785</v>
      </c>
      <c r="D6" s="245" t="s">
        <v>786</v>
      </c>
      <c r="E6" s="245" t="s">
        <v>787</v>
      </c>
      <c r="F6" s="246" t="s">
        <v>788</v>
      </c>
      <c r="G6" s="244" t="s">
        <v>785</v>
      </c>
      <c r="H6" s="245" t="s">
        <v>786</v>
      </c>
      <c r="I6" s="245" t="s">
        <v>787</v>
      </c>
      <c r="J6" s="246" t="s">
        <v>788</v>
      </c>
      <c r="K6" s="310"/>
      <c r="L6" s="310"/>
      <c r="M6" s="308"/>
    </row>
    <row r="7" spans="2:13" s="235" customFormat="1" ht="15.75">
      <c r="B7" s="247"/>
      <c r="C7" s="248" t="s">
        <v>789</v>
      </c>
      <c r="D7" s="249">
        <v>1</v>
      </c>
      <c r="E7" s="249">
        <v>2</v>
      </c>
      <c r="F7" s="250">
        <v>3</v>
      </c>
      <c r="G7" s="248" t="s">
        <v>789</v>
      </c>
      <c r="H7" s="249">
        <v>1</v>
      </c>
      <c r="I7" s="249">
        <v>2</v>
      </c>
      <c r="J7" s="250">
        <v>3</v>
      </c>
      <c r="K7" s="310"/>
      <c r="L7" s="310"/>
      <c r="M7" s="308"/>
    </row>
    <row r="8" spans="2:13" s="235" customFormat="1" ht="15">
      <c r="B8" s="251" t="s">
        <v>741</v>
      </c>
      <c r="C8" s="252">
        <f>D8+(E8*F8)</f>
        <v>0</v>
      </c>
      <c r="D8" s="253"/>
      <c r="E8" s="254"/>
      <c r="F8" s="255"/>
      <c r="G8" s="252">
        <f>H8+(I8*J8)</f>
        <v>0</v>
      </c>
      <c r="H8" s="253"/>
      <c r="I8" s="254"/>
      <c r="J8" s="255"/>
      <c r="K8" s="279"/>
      <c r="L8" s="279"/>
      <c r="M8" s="308"/>
    </row>
    <row r="9" spans="2:13" s="235" customFormat="1" ht="15">
      <c r="B9" s="256" t="s">
        <v>742</v>
      </c>
      <c r="C9" s="252">
        <f aca="true" t="shared" si="0" ref="C9:C19">D9+(E9*F9)</f>
        <v>0</v>
      </c>
      <c r="D9" s="257"/>
      <c r="E9" s="258"/>
      <c r="F9" s="259"/>
      <c r="G9" s="260">
        <f aca="true" t="shared" si="1" ref="G9:G19">H9+(I9*J9)</f>
        <v>0</v>
      </c>
      <c r="H9" s="257"/>
      <c r="I9" s="258"/>
      <c r="J9" s="259"/>
      <c r="K9" s="279"/>
      <c r="L9" s="279"/>
      <c r="M9" s="308"/>
    </row>
    <row r="10" spans="2:13" s="235" customFormat="1" ht="15">
      <c r="B10" s="256" t="s">
        <v>743</v>
      </c>
      <c r="C10" s="252">
        <f t="shared" si="0"/>
        <v>0</v>
      </c>
      <c r="D10" s="257"/>
      <c r="E10" s="258"/>
      <c r="F10" s="259"/>
      <c r="G10" s="260">
        <f t="shared" si="1"/>
        <v>0</v>
      </c>
      <c r="H10" s="257"/>
      <c r="I10" s="258"/>
      <c r="J10" s="259"/>
      <c r="K10" s="279"/>
      <c r="L10" s="279"/>
      <c r="M10" s="308"/>
    </row>
    <row r="11" spans="2:13" s="235" customFormat="1" ht="15">
      <c r="B11" s="256" t="s">
        <v>744</v>
      </c>
      <c r="C11" s="252">
        <f t="shared" si="0"/>
        <v>0</v>
      </c>
      <c r="D11" s="257"/>
      <c r="E11" s="258"/>
      <c r="F11" s="259"/>
      <c r="G11" s="260">
        <f t="shared" si="1"/>
        <v>0</v>
      </c>
      <c r="H11" s="257"/>
      <c r="I11" s="258"/>
      <c r="J11" s="259"/>
      <c r="K11" s="279"/>
      <c r="L11" s="279"/>
      <c r="M11" s="308"/>
    </row>
    <row r="12" spans="2:13" s="235" customFormat="1" ht="15">
      <c r="B12" s="256" t="s">
        <v>745</v>
      </c>
      <c r="C12" s="252">
        <f t="shared" si="0"/>
        <v>0</v>
      </c>
      <c r="D12" s="257"/>
      <c r="E12" s="258"/>
      <c r="F12" s="259"/>
      <c r="G12" s="260">
        <f t="shared" si="1"/>
        <v>0</v>
      </c>
      <c r="H12" s="257"/>
      <c r="I12" s="258"/>
      <c r="J12" s="259"/>
      <c r="K12" s="279"/>
      <c r="L12" s="279"/>
      <c r="M12" s="308"/>
    </row>
    <row r="13" spans="2:13" s="235" customFormat="1" ht="15">
      <c r="B13" s="256" t="s">
        <v>746</v>
      </c>
      <c r="C13" s="252">
        <f t="shared" si="0"/>
        <v>0</v>
      </c>
      <c r="D13" s="257"/>
      <c r="E13" s="258"/>
      <c r="F13" s="259"/>
      <c r="G13" s="260">
        <f t="shared" si="1"/>
        <v>0</v>
      </c>
      <c r="H13" s="257"/>
      <c r="I13" s="258"/>
      <c r="J13" s="259"/>
      <c r="K13" s="279"/>
      <c r="L13" s="279"/>
      <c r="M13" s="308"/>
    </row>
    <row r="14" spans="2:13" s="235" customFormat="1" ht="15">
      <c r="B14" s="256" t="s">
        <v>747</v>
      </c>
      <c r="C14" s="252">
        <f t="shared" si="0"/>
        <v>0</v>
      </c>
      <c r="D14" s="257"/>
      <c r="E14" s="258"/>
      <c r="F14" s="259"/>
      <c r="G14" s="260">
        <f t="shared" si="1"/>
        <v>0</v>
      </c>
      <c r="H14" s="257"/>
      <c r="I14" s="258"/>
      <c r="J14" s="259"/>
      <c r="K14" s="279"/>
      <c r="L14" s="279"/>
      <c r="M14" s="308"/>
    </row>
    <row r="15" spans="2:13" s="235" customFormat="1" ht="15">
      <c r="B15" s="256" t="s">
        <v>748</v>
      </c>
      <c r="C15" s="252">
        <f t="shared" si="0"/>
        <v>0</v>
      </c>
      <c r="D15" s="257"/>
      <c r="E15" s="258"/>
      <c r="F15" s="259"/>
      <c r="G15" s="260">
        <f t="shared" si="1"/>
        <v>0</v>
      </c>
      <c r="H15" s="257"/>
      <c r="I15" s="258"/>
      <c r="J15" s="259"/>
      <c r="K15" s="279"/>
      <c r="L15" s="279"/>
      <c r="M15" s="308"/>
    </row>
    <row r="16" spans="2:13" s="235" customFormat="1" ht="15">
      <c r="B16" s="256" t="s">
        <v>749</v>
      </c>
      <c r="C16" s="252">
        <f t="shared" si="0"/>
        <v>0</v>
      </c>
      <c r="D16" s="257"/>
      <c r="E16" s="258"/>
      <c r="F16" s="259"/>
      <c r="G16" s="260">
        <f t="shared" si="1"/>
        <v>0</v>
      </c>
      <c r="H16" s="257"/>
      <c r="I16" s="258"/>
      <c r="J16" s="259"/>
      <c r="K16" s="279"/>
      <c r="L16" s="279"/>
      <c r="M16" s="308"/>
    </row>
    <row r="17" spans="2:13" s="235" customFormat="1" ht="15">
      <c r="B17" s="256" t="s">
        <v>750</v>
      </c>
      <c r="C17" s="252">
        <f t="shared" si="0"/>
        <v>0</v>
      </c>
      <c r="D17" s="257"/>
      <c r="E17" s="258"/>
      <c r="F17" s="259"/>
      <c r="G17" s="260">
        <f t="shared" si="1"/>
        <v>0</v>
      </c>
      <c r="H17" s="257"/>
      <c r="I17" s="258"/>
      <c r="J17" s="259"/>
      <c r="K17" s="279"/>
      <c r="L17" s="279"/>
      <c r="M17" s="308"/>
    </row>
    <row r="18" spans="2:13" s="235" customFormat="1" ht="15">
      <c r="B18" s="256" t="s">
        <v>751</v>
      </c>
      <c r="C18" s="252">
        <f t="shared" si="0"/>
        <v>0</v>
      </c>
      <c r="D18" s="257"/>
      <c r="E18" s="258"/>
      <c r="F18" s="259"/>
      <c r="G18" s="260">
        <f t="shared" si="1"/>
        <v>0</v>
      </c>
      <c r="H18" s="257"/>
      <c r="I18" s="258"/>
      <c r="J18" s="259"/>
      <c r="K18" s="279"/>
      <c r="L18" s="279"/>
      <c r="M18" s="308"/>
    </row>
    <row r="19" spans="2:13" s="235" customFormat="1" ht="15.75">
      <c r="B19" s="261" t="s">
        <v>752</v>
      </c>
      <c r="C19" s="252">
        <f t="shared" si="0"/>
        <v>0</v>
      </c>
      <c r="D19" s="262"/>
      <c r="E19" s="263"/>
      <c r="F19" s="264"/>
      <c r="G19" s="265">
        <f t="shared" si="1"/>
        <v>0</v>
      </c>
      <c r="H19" s="262"/>
      <c r="I19" s="263"/>
      <c r="J19" s="264"/>
      <c r="K19" s="279"/>
      <c r="L19" s="279"/>
      <c r="M19" s="308"/>
    </row>
    <row r="20" spans="2:13" s="235" customFormat="1" ht="15.75">
      <c r="B20" s="266" t="s">
        <v>575</v>
      </c>
      <c r="C20" s="267">
        <f>SUM(C8:C19)</f>
        <v>0</v>
      </c>
      <c r="D20" s="268"/>
      <c r="E20" s="269"/>
      <c r="F20" s="270"/>
      <c r="G20" s="267">
        <f>SUM(G8:G19)</f>
        <v>0</v>
      </c>
      <c r="H20" s="268"/>
      <c r="I20" s="269"/>
      <c r="J20" s="270"/>
      <c r="K20" s="279"/>
      <c r="L20" s="279"/>
      <c r="M20" s="308"/>
    </row>
    <row r="21" spans="2:13" s="235" customFormat="1" ht="15.75">
      <c r="B21" s="271" t="s">
        <v>753</v>
      </c>
      <c r="C21" s="272"/>
      <c r="D21" s="273"/>
      <c r="E21" s="274"/>
      <c r="F21" s="275"/>
      <c r="G21" s="272"/>
      <c r="H21" s="273"/>
      <c r="I21" s="274"/>
      <c r="J21" s="275"/>
      <c r="K21" s="279"/>
      <c r="L21" s="279"/>
      <c r="M21" s="308"/>
    </row>
    <row r="22" spans="2:12" s="235" customFormat="1" ht="12.7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2:12" s="235" customFormat="1" ht="12.75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pans="2:12" s="235" customFormat="1" ht="12.7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s="235" customFormat="1" ht="20.25" customHeight="1">
      <c r="B25" s="236" t="s">
        <v>796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</row>
    <row r="26" spans="2:12" s="235" customFormat="1" ht="15.75">
      <c r="B26" s="277"/>
      <c r="C26" s="278"/>
      <c r="D26" s="278"/>
      <c r="E26" s="278"/>
      <c r="F26" s="278"/>
      <c r="G26" s="277"/>
      <c r="H26" s="279"/>
      <c r="I26" s="279"/>
      <c r="J26" s="279"/>
      <c r="K26" s="237"/>
      <c r="L26" s="307" t="s">
        <v>565</v>
      </c>
    </row>
    <row r="27" spans="2:12" s="235" customFormat="1" ht="30" customHeight="1">
      <c r="B27" s="280" t="s">
        <v>763</v>
      </c>
      <c r="C27" s="281" t="s">
        <v>794</v>
      </c>
      <c r="D27" s="241"/>
      <c r="E27" s="241"/>
      <c r="F27" s="241"/>
      <c r="G27" s="242"/>
      <c r="H27" s="240" t="s">
        <v>795</v>
      </c>
      <c r="I27" s="241"/>
      <c r="J27" s="241"/>
      <c r="K27" s="241"/>
      <c r="L27" s="242"/>
    </row>
    <row r="28" spans="2:12" s="235" customFormat="1" ht="30" customHeight="1">
      <c r="B28" s="282"/>
      <c r="C28" s="245" t="s">
        <v>785</v>
      </c>
      <c r="D28" s="245" t="s">
        <v>786</v>
      </c>
      <c r="E28" s="245" t="s">
        <v>787</v>
      </c>
      <c r="F28" s="245" t="s">
        <v>788</v>
      </c>
      <c r="G28" s="283" t="s">
        <v>791</v>
      </c>
      <c r="H28" s="245" t="s">
        <v>785</v>
      </c>
      <c r="I28" s="245" t="s">
        <v>786</v>
      </c>
      <c r="J28" s="245" t="s">
        <v>787</v>
      </c>
      <c r="K28" s="245" t="s">
        <v>788</v>
      </c>
      <c r="L28" s="283" t="s">
        <v>791</v>
      </c>
    </row>
    <row r="29" spans="2:12" s="235" customFormat="1" ht="15.75">
      <c r="B29" s="284"/>
      <c r="C29" s="249" t="s">
        <v>789</v>
      </c>
      <c r="D29" s="249">
        <v>1</v>
      </c>
      <c r="E29" s="249">
        <v>2</v>
      </c>
      <c r="F29" s="249">
        <v>3</v>
      </c>
      <c r="G29" s="285">
        <v>4</v>
      </c>
      <c r="H29" s="249" t="s">
        <v>789</v>
      </c>
      <c r="I29" s="249">
        <v>1</v>
      </c>
      <c r="J29" s="249">
        <v>2</v>
      </c>
      <c r="K29" s="249">
        <v>3</v>
      </c>
      <c r="L29" s="285">
        <v>4</v>
      </c>
    </row>
    <row r="30" spans="2:12" s="235" customFormat="1" ht="15">
      <c r="B30" s="286" t="s">
        <v>741</v>
      </c>
      <c r="C30" s="287">
        <f>D30+(E30*F30)</f>
        <v>0</v>
      </c>
      <c r="D30" s="253"/>
      <c r="E30" s="254"/>
      <c r="F30" s="254"/>
      <c r="G30" s="255"/>
      <c r="H30" s="288">
        <f>I30+(J30*K30)</f>
        <v>0</v>
      </c>
      <c r="I30" s="253"/>
      <c r="J30" s="254"/>
      <c r="K30" s="254"/>
      <c r="L30" s="255"/>
    </row>
    <row r="31" spans="2:12" s="235" customFormat="1" ht="15">
      <c r="B31" s="289" t="s">
        <v>742</v>
      </c>
      <c r="C31" s="290">
        <f aca="true" t="shared" si="2" ref="C31:C41">D31+(E31*F31)</f>
        <v>0</v>
      </c>
      <c r="D31" s="257"/>
      <c r="E31" s="258"/>
      <c r="F31" s="258"/>
      <c r="G31" s="259"/>
      <c r="H31" s="291">
        <f aca="true" t="shared" si="3" ref="H31:H41">I31+(J31*K31)</f>
        <v>0</v>
      </c>
      <c r="I31" s="257"/>
      <c r="J31" s="258"/>
      <c r="K31" s="258"/>
      <c r="L31" s="259"/>
    </row>
    <row r="32" spans="2:12" s="235" customFormat="1" ht="15">
      <c r="B32" s="289" t="s">
        <v>743</v>
      </c>
      <c r="C32" s="290">
        <f t="shared" si="2"/>
        <v>0</v>
      </c>
      <c r="D32" s="257"/>
      <c r="E32" s="258"/>
      <c r="F32" s="258"/>
      <c r="G32" s="259"/>
      <c r="H32" s="291">
        <f t="shared" si="3"/>
        <v>0</v>
      </c>
      <c r="I32" s="257"/>
      <c r="J32" s="258"/>
      <c r="K32" s="258"/>
      <c r="L32" s="259"/>
    </row>
    <row r="33" spans="2:12" s="235" customFormat="1" ht="15">
      <c r="B33" s="289" t="s">
        <v>744</v>
      </c>
      <c r="C33" s="290">
        <f t="shared" si="2"/>
        <v>0</v>
      </c>
      <c r="D33" s="257"/>
      <c r="E33" s="258"/>
      <c r="F33" s="258"/>
      <c r="G33" s="259"/>
      <c r="H33" s="291">
        <f t="shared" si="3"/>
        <v>0</v>
      </c>
      <c r="I33" s="257"/>
      <c r="J33" s="258"/>
      <c r="K33" s="258"/>
      <c r="L33" s="259"/>
    </row>
    <row r="34" spans="2:12" s="235" customFormat="1" ht="15">
      <c r="B34" s="289" t="s">
        <v>745</v>
      </c>
      <c r="C34" s="290">
        <f t="shared" si="2"/>
        <v>0</v>
      </c>
      <c r="D34" s="257"/>
      <c r="E34" s="258"/>
      <c r="F34" s="258"/>
      <c r="G34" s="259"/>
      <c r="H34" s="291">
        <f t="shared" si="3"/>
        <v>0</v>
      </c>
      <c r="I34" s="257"/>
      <c r="J34" s="258"/>
      <c r="K34" s="258"/>
      <c r="L34" s="259"/>
    </row>
    <row r="35" spans="2:12" s="235" customFormat="1" ht="15">
      <c r="B35" s="289" t="s">
        <v>746</v>
      </c>
      <c r="C35" s="290">
        <f t="shared" si="2"/>
        <v>0</v>
      </c>
      <c r="D35" s="257"/>
      <c r="E35" s="258"/>
      <c r="F35" s="258"/>
      <c r="G35" s="259"/>
      <c r="H35" s="291">
        <f t="shared" si="3"/>
        <v>0</v>
      </c>
      <c r="I35" s="257"/>
      <c r="J35" s="258"/>
      <c r="K35" s="258"/>
      <c r="L35" s="259"/>
    </row>
    <row r="36" spans="2:12" s="235" customFormat="1" ht="15">
      <c r="B36" s="289" t="s">
        <v>747</v>
      </c>
      <c r="C36" s="290">
        <f t="shared" si="2"/>
        <v>0</v>
      </c>
      <c r="D36" s="257"/>
      <c r="E36" s="258"/>
      <c r="F36" s="258"/>
      <c r="G36" s="259"/>
      <c r="H36" s="291">
        <f t="shared" si="3"/>
        <v>0</v>
      </c>
      <c r="I36" s="257"/>
      <c r="J36" s="258"/>
      <c r="K36" s="258"/>
      <c r="L36" s="259"/>
    </row>
    <row r="37" spans="2:12" s="235" customFormat="1" ht="15">
      <c r="B37" s="289" t="s">
        <v>748</v>
      </c>
      <c r="C37" s="290">
        <f t="shared" si="2"/>
        <v>0</v>
      </c>
      <c r="D37" s="257"/>
      <c r="E37" s="258"/>
      <c r="F37" s="258"/>
      <c r="G37" s="259"/>
      <c r="H37" s="291">
        <f t="shared" si="3"/>
        <v>0</v>
      </c>
      <c r="I37" s="257"/>
      <c r="J37" s="258"/>
      <c r="K37" s="258"/>
      <c r="L37" s="259"/>
    </row>
    <row r="38" spans="2:12" s="235" customFormat="1" ht="15">
      <c r="B38" s="289" t="s">
        <v>749</v>
      </c>
      <c r="C38" s="290">
        <f t="shared" si="2"/>
        <v>0</v>
      </c>
      <c r="D38" s="257"/>
      <c r="E38" s="258"/>
      <c r="F38" s="258"/>
      <c r="G38" s="259"/>
      <c r="H38" s="291">
        <f t="shared" si="3"/>
        <v>0</v>
      </c>
      <c r="I38" s="257"/>
      <c r="J38" s="258"/>
      <c r="K38" s="258"/>
      <c r="L38" s="259"/>
    </row>
    <row r="39" spans="2:12" s="235" customFormat="1" ht="15">
      <c r="B39" s="289" t="s">
        <v>750</v>
      </c>
      <c r="C39" s="290">
        <f t="shared" si="2"/>
        <v>0</v>
      </c>
      <c r="D39" s="257"/>
      <c r="E39" s="258"/>
      <c r="F39" s="258"/>
      <c r="G39" s="259"/>
      <c r="H39" s="291">
        <f t="shared" si="3"/>
        <v>0</v>
      </c>
      <c r="I39" s="257"/>
      <c r="J39" s="258"/>
      <c r="K39" s="258"/>
      <c r="L39" s="259"/>
    </row>
    <row r="40" spans="2:12" s="235" customFormat="1" ht="15">
      <c r="B40" s="289" t="s">
        <v>751</v>
      </c>
      <c r="C40" s="290">
        <f t="shared" si="2"/>
        <v>0</v>
      </c>
      <c r="D40" s="257"/>
      <c r="E40" s="258"/>
      <c r="F40" s="258"/>
      <c r="G40" s="259"/>
      <c r="H40" s="291">
        <f t="shared" si="3"/>
        <v>0</v>
      </c>
      <c r="I40" s="257"/>
      <c r="J40" s="258"/>
      <c r="K40" s="258"/>
      <c r="L40" s="259"/>
    </row>
    <row r="41" spans="2:12" s="235" customFormat="1" ht="15.75">
      <c r="B41" s="292" t="s">
        <v>752</v>
      </c>
      <c r="C41" s="293">
        <f t="shared" si="2"/>
        <v>0</v>
      </c>
      <c r="D41" s="262"/>
      <c r="E41" s="263"/>
      <c r="F41" s="263"/>
      <c r="G41" s="264"/>
      <c r="H41" s="294">
        <f t="shared" si="3"/>
        <v>0</v>
      </c>
      <c r="I41" s="262"/>
      <c r="J41" s="263"/>
      <c r="K41" s="263"/>
      <c r="L41" s="264"/>
    </row>
    <row r="42" spans="2:12" s="235" customFormat="1" ht="13.5">
      <c r="B42" s="295" t="s">
        <v>575</v>
      </c>
      <c r="C42" s="296">
        <f>SUM(C30:C41)</f>
        <v>0</v>
      </c>
      <c r="D42" s="297"/>
      <c r="E42" s="298"/>
      <c r="F42" s="298"/>
      <c r="G42" s="299"/>
      <c r="H42" s="300">
        <f>SUM(H30:H41)</f>
        <v>0</v>
      </c>
      <c r="I42" s="297"/>
      <c r="J42" s="298"/>
      <c r="K42" s="298"/>
      <c r="L42" s="299"/>
    </row>
    <row r="43" spans="2:12" s="235" customFormat="1" ht="13.5">
      <c r="B43" s="301" t="s">
        <v>753</v>
      </c>
      <c r="C43" s="302"/>
      <c r="D43" s="302"/>
      <c r="E43" s="303"/>
      <c r="F43" s="303"/>
      <c r="G43" s="304"/>
      <c r="H43" s="305"/>
      <c r="I43" s="302"/>
      <c r="J43" s="303"/>
      <c r="K43" s="303"/>
      <c r="L43" s="304"/>
    </row>
    <row r="44" spans="2:12" ht="12.75"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</row>
    <row r="52" ht="12.75">
      <c r="K52" s="235" t="s">
        <v>797</v>
      </c>
    </row>
  </sheetData>
  <sheetProtection/>
  <mergeCells count="8">
    <mergeCell ref="B3:J3"/>
    <mergeCell ref="C5:F5"/>
    <mergeCell ref="G5:J5"/>
    <mergeCell ref="B25:L25"/>
    <mergeCell ref="C27:G27"/>
    <mergeCell ref="H27:L27"/>
    <mergeCell ref="B5:B6"/>
    <mergeCell ref="B27:B28"/>
  </mergeCells>
  <printOptions/>
  <pageMargins left="0.55" right="0.35" top="0.98" bottom="0.98" header="0.51" footer="0.51"/>
  <pageSetup horizontalDpi="300" verticalDpi="300" orientation="portrait" scale="70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view="pageBreakPreview" zoomScale="60" zoomScaleNormal="85" workbookViewId="0" topLeftCell="D1">
      <selection activeCell="F22" sqref="F22"/>
    </sheetView>
  </sheetViews>
  <sheetFormatPr defaultColWidth="9.140625" defaultRowHeight="12.75"/>
  <cols>
    <col min="1" max="1" width="9.140625" style="5" customWidth="1"/>
    <col min="2" max="2" width="29.7109375" style="5" customWidth="1"/>
    <col min="3" max="3" width="30.28125" style="5" customWidth="1"/>
    <col min="4" max="4" width="14.140625" style="5" customWidth="1"/>
    <col min="5" max="5" width="12.28125" style="5" customWidth="1"/>
    <col min="6" max="6" width="25.28125" style="5" customWidth="1"/>
    <col min="7" max="7" width="25.140625" style="5" customWidth="1"/>
    <col min="8" max="13" width="13.7109375" style="5" customWidth="1"/>
    <col min="14" max="14" width="26.7109375" style="5" customWidth="1"/>
    <col min="15" max="15" width="26.421875" style="5" customWidth="1"/>
    <col min="16" max="16" width="24.140625" style="5" customWidth="1"/>
    <col min="17" max="17" width="26.7109375" style="5" customWidth="1"/>
    <col min="18" max="21" width="12.28125" style="5" customWidth="1"/>
    <col min="22" max="16384" width="9.140625" style="5" customWidth="1"/>
  </cols>
  <sheetData>
    <row r="2" spans="17:21" ht="15.75">
      <c r="Q2" s="81" t="s">
        <v>798</v>
      </c>
      <c r="U2" s="232"/>
    </row>
    <row r="4" ht="15.75">
      <c r="A4" s="160"/>
    </row>
    <row r="5" spans="1:21" ht="15.75">
      <c r="A5" s="160"/>
      <c r="B5" s="4" t="s">
        <v>799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86"/>
      <c r="S5" s="86"/>
      <c r="T5" s="86"/>
      <c r="U5" s="86"/>
    </row>
    <row r="6" spans="4:17" ht="16.5">
      <c r="D6" s="86"/>
      <c r="E6" s="86"/>
      <c r="F6" s="86"/>
      <c r="G6" s="86"/>
      <c r="Q6" s="232"/>
    </row>
    <row r="7" spans="2:17" ht="35.25" customHeight="1">
      <c r="B7" s="191" t="s">
        <v>800</v>
      </c>
      <c r="C7" s="192" t="s">
        <v>801</v>
      </c>
      <c r="D7" s="137" t="s">
        <v>802</v>
      </c>
      <c r="E7" s="137" t="s">
        <v>803</v>
      </c>
      <c r="F7" s="137" t="s">
        <v>804</v>
      </c>
      <c r="G7" s="137" t="s">
        <v>805</v>
      </c>
      <c r="H7" s="137" t="s">
        <v>806</v>
      </c>
      <c r="I7" s="137" t="s">
        <v>807</v>
      </c>
      <c r="J7" s="137" t="s">
        <v>808</v>
      </c>
      <c r="K7" s="137" t="s">
        <v>809</v>
      </c>
      <c r="L7" s="137" t="s">
        <v>810</v>
      </c>
      <c r="M7" s="137" t="s">
        <v>811</v>
      </c>
      <c r="N7" s="219" t="s">
        <v>812</v>
      </c>
      <c r="O7" s="220"/>
      <c r="P7" s="221" t="s">
        <v>813</v>
      </c>
      <c r="Q7" s="162" t="s">
        <v>814</v>
      </c>
    </row>
    <row r="8" spans="2:17" ht="42.75" customHeight="1">
      <c r="B8" s="193"/>
      <c r="C8" s="194"/>
      <c r="D8" s="141"/>
      <c r="E8" s="141" t="s">
        <v>815</v>
      </c>
      <c r="F8" s="141"/>
      <c r="G8" s="141"/>
      <c r="H8" s="141"/>
      <c r="I8" s="141"/>
      <c r="J8" s="141"/>
      <c r="K8" s="141"/>
      <c r="L8" s="141"/>
      <c r="M8" s="141"/>
      <c r="N8" s="222" t="s">
        <v>816</v>
      </c>
      <c r="O8" s="222" t="s">
        <v>817</v>
      </c>
      <c r="P8" s="223"/>
      <c r="Q8" s="163"/>
    </row>
    <row r="9" spans="2:17" ht="19.5" customHeight="1">
      <c r="B9" s="195" t="s">
        <v>818</v>
      </c>
      <c r="C9" s="196"/>
      <c r="D9" s="197"/>
      <c r="E9" s="197"/>
      <c r="F9" s="104"/>
      <c r="G9" s="104"/>
      <c r="H9" s="198"/>
      <c r="I9" s="198"/>
      <c r="J9" s="198"/>
      <c r="K9" s="198"/>
      <c r="L9" s="198"/>
      <c r="M9" s="198"/>
      <c r="N9" s="104"/>
      <c r="O9" s="224"/>
      <c r="P9" s="104"/>
      <c r="Q9" s="125"/>
    </row>
    <row r="10" spans="2:17" ht="19.5" customHeight="1">
      <c r="B10" s="199" t="s">
        <v>819</v>
      </c>
      <c r="C10" s="200" t="s">
        <v>820</v>
      </c>
      <c r="D10" s="201" t="s">
        <v>821</v>
      </c>
      <c r="E10" s="201" t="s">
        <v>822</v>
      </c>
      <c r="F10" s="109">
        <v>29300</v>
      </c>
      <c r="G10" s="202">
        <v>3500000</v>
      </c>
      <c r="H10" s="201">
        <v>2020</v>
      </c>
      <c r="I10" s="225">
        <v>44317</v>
      </c>
      <c r="J10" s="226"/>
      <c r="K10" s="226">
        <v>43860</v>
      </c>
      <c r="L10" s="201">
        <v>1.56</v>
      </c>
      <c r="M10" s="201">
        <v>12</v>
      </c>
      <c r="N10" s="108">
        <v>3490000</v>
      </c>
      <c r="O10" s="202">
        <v>10000</v>
      </c>
      <c r="P10" s="109">
        <v>0</v>
      </c>
      <c r="Q10" s="127">
        <v>0</v>
      </c>
    </row>
    <row r="11" spans="2:17" ht="19.5" customHeight="1">
      <c r="B11" s="199" t="s">
        <v>819</v>
      </c>
      <c r="C11" s="200" t="s">
        <v>823</v>
      </c>
      <c r="D11" s="201" t="s">
        <v>824</v>
      </c>
      <c r="E11" s="201" t="s">
        <v>822</v>
      </c>
      <c r="F11" s="109">
        <v>0</v>
      </c>
      <c r="G11" s="202">
        <v>0</v>
      </c>
      <c r="H11" s="201">
        <v>2021</v>
      </c>
      <c r="I11" s="225">
        <v>44776</v>
      </c>
      <c r="J11" s="201"/>
      <c r="K11" s="201"/>
      <c r="L11" s="227">
        <v>2.2</v>
      </c>
      <c r="M11" s="201">
        <v>1</v>
      </c>
      <c r="N11" s="108"/>
      <c r="O11" s="202">
        <v>50000</v>
      </c>
      <c r="P11" s="109">
        <v>0</v>
      </c>
      <c r="Q11" s="127">
        <v>5000000</v>
      </c>
    </row>
    <row r="12" spans="2:17" ht="19.5" customHeight="1">
      <c r="B12" s="199" t="s">
        <v>825</v>
      </c>
      <c r="C12" s="200" t="s">
        <v>823</v>
      </c>
      <c r="D12" s="201" t="s">
        <v>824</v>
      </c>
      <c r="E12" s="201" t="s">
        <v>822</v>
      </c>
      <c r="F12" s="109">
        <v>0</v>
      </c>
      <c r="G12" s="202">
        <v>0</v>
      </c>
      <c r="H12" s="201">
        <v>2021</v>
      </c>
      <c r="I12" s="225">
        <v>44665</v>
      </c>
      <c r="J12" s="201"/>
      <c r="K12" s="201"/>
      <c r="L12" s="201">
        <v>5.5</v>
      </c>
      <c r="M12" s="201">
        <v>1</v>
      </c>
      <c r="N12" s="108"/>
      <c r="O12" s="202">
        <v>100000</v>
      </c>
      <c r="P12" s="109">
        <v>0</v>
      </c>
      <c r="Q12" s="127">
        <v>5000000</v>
      </c>
    </row>
    <row r="13" spans="2:17" ht="19.5" customHeight="1">
      <c r="B13" s="199" t="s">
        <v>826</v>
      </c>
      <c r="C13" s="200" t="s">
        <v>820</v>
      </c>
      <c r="D13" s="201" t="s">
        <v>824</v>
      </c>
      <c r="E13" s="201" t="s">
        <v>822</v>
      </c>
      <c r="F13" s="109">
        <v>0</v>
      </c>
      <c r="G13" s="202">
        <v>3274000</v>
      </c>
      <c r="H13" s="201">
        <v>2020</v>
      </c>
      <c r="I13" s="225">
        <v>44390</v>
      </c>
      <c r="J13" s="201"/>
      <c r="K13" s="226">
        <v>44032</v>
      </c>
      <c r="L13" s="201">
        <v>2.34</v>
      </c>
      <c r="M13" s="201">
        <v>6</v>
      </c>
      <c r="N13" s="108">
        <v>3259000</v>
      </c>
      <c r="O13" s="202">
        <v>15000</v>
      </c>
      <c r="P13" s="109">
        <v>0</v>
      </c>
      <c r="Q13" s="127">
        <v>0</v>
      </c>
    </row>
    <row r="14" spans="2:17" ht="19.5" customHeight="1">
      <c r="B14" s="199"/>
      <c r="C14" s="200" t="s">
        <v>827</v>
      </c>
      <c r="D14" s="201" t="s">
        <v>828</v>
      </c>
      <c r="E14" s="201" t="s">
        <v>829</v>
      </c>
      <c r="F14" s="109">
        <v>0</v>
      </c>
      <c r="G14" s="202">
        <v>0</v>
      </c>
      <c r="H14" s="201">
        <v>2021</v>
      </c>
      <c r="I14" s="225">
        <v>44743</v>
      </c>
      <c r="J14" s="201"/>
      <c r="K14" s="109"/>
      <c r="L14" s="201">
        <v>1.56</v>
      </c>
      <c r="M14" s="201">
        <v>6</v>
      </c>
      <c r="N14" s="108">
        <v>5000000</v>
      </c>
      <c r="O14" s="202">
        <v>100000</v>
      </c>
      <c r="P14" s="109">
        <v>0</v>
      </c>
      <c r="Q14" s="127">
        <v>5000000</v>
      </c>
    </row>
    <row r="15" spans="2:17" ht="19.5" customHeight="1">
      <c r="B15" s="203" t="s">
        <v>830</v>
      </c>
      <c r="C15" s="200"/>
      <c r="D15" s="201"/>
      <c r="E15" s="201"/>
      <c r="F15" s="109"/>
      <c r="G15" s="202"/>
      <c r="H15" s="201"/>
      <c r="I15" s="225"/>
      <c r="J15" s="201"/>
      <c r="K15" s="201"/>
      <c r="L15" s="201"/>
      <c r="M15" s="201"/>
      <c r="N15" s="108"/>
      <c r="O15" s="202"/>
      <c r="P15" s="109"/>
      <c r="Q15" s="127"/>
    </row>
    <row r="16" spans="2:17" ht="19.5" customHeight="1">
      <c r="B16" s="199" t="s">
        <v>831</v>
      </c>
      <c r="C16" s="200"/>
      <c r="D16" s="201"/>
      <c r="E16" s="201"/>
      <c r="F16" s="109"/>
      <c r="G16" s="202"/>
      <c r="H16" s="201"/>
      <c r="I16" s="201"/>
      <c r="J16" s="201"/>
      <c r="K16" s="201"/>
      <c r="L16" s="201"/>
      <c r="M16" s="201"/>
      <c r="N16" s="108"/>
      <c r="O16" s="202"/>
      <c r="P16" s="109"/>
      <c r="Q16" s="127"/>
    </row>
    <row r="17" spans="2:17" ht="19.5" customHeight="1">
      <c r="B17" s="199" t="s">
        <v>831</v>
      </c>
      <c r="C17" s="200"/>
      <c r="D17" s="201"/>
      <c r="E17" s="201"/>
      <c r="F17" s="109"/>
      <c r="G17" s="202"/>
      <c r="H17" s="201"/>
      <c r="I17" s="201"/>
      <c r="J17" s="201"/>
      <c r="K17" s="201"/>
      <c r="L17" s="201"/>
      <c r="M17" s="201"/>
      <c r="N17" s="108"/>
      <c r="O17" s="202"/>
      <c r="P17" s="109"/>
      <c r="Q17" s="127"/>
    </row>
    <row r="18" spans="2:17" ht="19.5" customHeight="1">
      <c r="B18" s="199" t="s">
        <v>831</v>
      </c>
      <c r="C18" s="200"/>
      <c r="D18" s="201"/>
      <c r="E18" s="201"/>
      <c r="F18" s="109"/>
      <c r="G18" s="202"/>
      <c r="H18" s="201"/>
      <c r="I18" s="201"/>
      <c r="J18" s="201"/>
      <c r="K18" s="201"/>
      <c r="L18" s="201"/>
      <c r="M18" s="201"/>
      <c r="N18" s="108"/>
      <c r="O18" s="202"/>
      <c r="P18" s="109"/>
      <c r="Q18" s="127"/>
    </row>
    <row r="19" spans="2:17" ht="19.5" customHeight="1">
      <c r="B19" s="199" t="s">
        <v>831</v>
      </c>
      <c r="C19" s="200"/>
      <c r="D19" s="201"/>
      <c r="E19" s="201"/>
      <c r="F19" s="109"/>
      <c r="G19" s="202"/>
      <c r="H19" s="201"/>
      <c r="I19" s="201"/>
      <c r="J19" s="201"/>
      <c r="K19" s="201"/>
      <c r="L19" s="201"/>
      <c r="M19" s="201"/>
      <c r="N19" s="108"/>
      <c r="O19" s="202"/>
      <c r="P19" s="109"/>
      <c r="Q19" s="127"/>
    </row>
    <row r="20" spans="2:17" ht="19.5" customHeight="1">
      <c r="B20" s="204" t="s">
        <v>831</v>
      </c>
      <c r="C20" s="205"/>
      <c r="D20" s="206"/>
      <c r="E20" s="206"/>
      <c r="F20" s="151"/>
      <c r="G20" s="207"/>
      <c r="H20" s="206"/>
      <c r="I20" s="206"/>
      <c r="J20" s="206"/>
      <c r="K20" s="206"/>
      <c r="L20" s="206"/>
      <c r="M20" s="206"/>
      <c r="N20" s="114"/>
      <c r="O20" s="115"/>
      <c r="P20" s="115"/>
      <c r="Q20" s="128"/>
    </row>
    <row r="21" spans="2:17" ht="19.5" customHeight="1">
      <c r="B21" s="208" t="s">
        <v>529</v>
      </c>
      <c r="C21" s="209"/>
      <c r="D21" s="209"/>
      <c r="E21" s="210"/>
      <c r="F21" s="155">
        <f>SUM(F10:F20)</f>
        <v>29300</v>
      </c>
      <c r="G21" s="211">
        <f>SUM(G10:G20)</f>
        <v>6774000</v>
      </c>
      <c r="H21" s="212"/>
      <c r="I21" s="228"/>
      <c r="J21" s="228"/>
      <c r="K21" s="228"/>
      <c r="L21" s="228"/>
      <c r="M21" s="229"/>
      <c r="N21" s="155">
        <f>SUM(N10:N20)</f>
        <v>11749000</v>
      </c>
      <c r="O21" s="190">
        <f>SUM(O10:O20)</f>
        <v>275000</v>
      </c>
      <c r="P21" s="155">
        <v>0</v>
      </c>
      <c r="Q21" s="155">
        <f>SUM(Q9:Q20)</f>
        <v>15000000</v>
      </c>
    </row>
    <row r="22" spans="2:17" ht="19.5" customHeight="1">
      <c r="B22" s="208" t="s">
        <v>832</v>
      </c>
      <c r="C22" s="209"/>
      <c r="D22" s="209"/>
      <c r="E22" s="210"/>
      <c r="F22" s="213"/>
      <c r="G22" s="214">
        <v>6774000</v>
      </c>
      <c r="H22" s="215"/>
      <c r="I22" s="215"/>
      <c r="J22" s="215"/>
      <c r="K22" s="215"/>
      <c r="L22" s="215"/>
      <c r="M22" s="215"/>
      <c r="N22" s="215"/>
      <c r="O22" s="173"/>
      <c r="P22" s="230"/>
      <c r="Q22" s="233">
        <v>5000000</v>
      </c>
    </row>
    <row r="23" spans="2:17" ht="19.5" customHeight="1">
      <c r="B23" s="208" t="s">
        <v>833</v>
      </c>
      <c r="C23" s="209"/>
      <c r="D23" s="209"/>
      <c r="E23" s="210"/>
      <c r="F23" s="216"/>
      <c r="G23" s="217"/>
      <c r="H23" s="215"/>
      <c r="I23" s="215"/>
      <c r="J23" s="215"/>
      <c r="K23" s="215"/>
      <c r="L23" s="215"/>
      <c r="M23" s="215"/>
      <c r="N23" s="215"/>
      <c r="O23" s="173"/>
      <c r="P23" s="231"/>
      <c r="Q23" s="234">
        <v>10000000</v>
      </c>
    </row>
    <row r="24" spans="8:13" ht="15.75">
      <c r="H24" s="215"/>
      <c r="I24" s="215"/>
      <c r="J24" s="215"/>
      <c r="K24" s="215"/>
      <c r="L24" s="215"/>
      <c r="M24" s="215"/>
    </row>
    <row r="25" spans="2:13" ht="15.75">
      <c r="B25" s="218"/>
      <c r="C25" s="218"/>
      <c r="H25" s="215"/>
      <c r="I25" s="215"/>
      <c r="J25" s="215"/>
      <c r="K25" s="215"/>
      <c r="L25" s="215"/>
      <c r="M25" s="215"/>
    </row>
    <row r="26" spans="8:13" ht="15.75">
      <c r="H26" s="215"/>
      <c r="I26" s="215"/>
      <c r="J26" s="215"/>
      <c r="K26" s="215"/>
      <c r="L26" s="215"/>
      <c r="M26" s="215"/>
    </row>
  </sheetData>
  <sheetProtection/>
  <mergeCells count="18">
    <mergeCell ref="B5:Q5"/>
    <mergeCell ref="N7:O7"/>
    <mergeCell ref="B21:E21"/>
    <mergeCell ref="B22:E22"/>
    <mergeCell ref="B23:E23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P7:P8"/>
    <mergeCell ref="Q7:Q8"/>
  </mergeCells>
  <printOptions/>
  <pageMargins left="0" right="0" top="0.75" bottom="0.75" header="0.31" footer="0.31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1">
      <selection activeCell="F41" sqref="F41"/>
    </sheetView>
  </sheetViews>
  <sheetFormatPr defaultColWidth="9.140625" defaultRowHeight="12.75"/>
  <cols>
    <col min="1" max="1" width="5.00390625" style="5" customWidth="1"/>
    <col min="2" max="2" width="18.421875" style="5" customWidth="1"/>
    <col min="3" max="3" width="103.00390625" style="5" bestFit="1" customWidth="1"/>
    <col min="4" max="4" width="22.28125" style="5" customWidth="1"/>
    <col min="5" max="6" width="25.7109375" style="0" customWidth="1"/>
    <col min="7" max="7" width="14.8515625" style="5" customWidth="1"/>
    <col min="8" max="8" width="9.140625" style="5" customWidth="1"/>
    <col min="9" max="9" width="12.28125" style="5" customWidth="1"/>
    <col min="10" max="10" width="13.421875" style="5" customWidth="1"/>
    <col min="11" max="16384" width="9.140625" style="5" customWidth="1"/>
  </cols>
  <sheetData>
    <row r="2" ht="27" customHeight="1">
      <c r="F2" s="963" t="s">
        <v>338</v>
      </c>
    </row>
    <row r="3" ht="15.75">
      <c r="B3" s="160"/>
    </row>
    <row r="4" spans="2:6" ht="27" customHeight="1">
      <c r="B4" s="720" t="s">
        <v>339</v>
      </c>
      <c r="C4" s="720"/>
      <c r="D4" s="720"/>
      <c r="E4" s="720"/>
      <c r="F4" s="720"/>
    </row>
    <row r="5" spans="5:6" ht="32.25" customHeight="1" hidden="1">
      <c r="E5" s="5"/>
      <c r="F5" s="5"/>
    </row>
    <row r="6" spans="5:6" ht="15.75" customHeight="1" hidden="1">
      <c r="E6" s="5"/>
      <c r="F6" s="5"/>
    </row>
    <row r="7" spans="5:6" ht="28.5" customHeight="1">
      <c r="E7" s="215"/>
      <c r="F7" s="721" t="s">
        <v>2</v>
      </c>
    </row>
    <row r="8" spans="2:6" ht="44.25" customHeight="1">
      <c r="B8" s="722" t="s">
        <v>3</v>
      </c>
      <c r="C8" s="723" t="s">
        <v>4</v>
      </c>
      <c r="D8" s="724" t="s">
        <v>340</v>
      </c>
      <c r="E8" s="964" t="s">
        <v>341</v>
      </c>
      <c r="F8" s="965" t="s">
        <v>342</v>
      </c>
    </row>
    <row r="9" spans="2:6" ht="56.25" customHeight="1">
      <c r="B9" s="728"/>
      <c r="C9" s="729"/>
      <c r="D9" s="730"/>
      <c r="E9" s="966"/>
      <c r="F9" s="967"/>
    </row>
    <row r="10" spans="2:6" s="717" customFormat="1" ht="34.5" customHeight="1">
      <c r="B10" s="968"/>
      <c r="C10" s="969" t="s">
        <v>343</v>
      </c>
      <c r="D10" s="737"/>
      <c r="E10" s="109"/>
      <c r="F10" s="127"/>
    </row>
    <row r="11" spans="2:6" s="718" customFormat="1" ht="34.5" customHeight="1">
      <c r="B11" s="970" t="s">
        <v>344</v>
      </c>
      <c r="C11" s="971" t="s">
        <v>345</v>
      </c>
      <c r="D11" s="972">
        <v>1001</v>
      </c>
      <c r="E11" s="109">
        <v>314277</v>
      </c>
      <c r="F11" s="127">
        <v>295955</v>
      </c>
    </row>
    <row r="12" spans="2:6" s="717" customFormat="1" ht="34.5" customHeight="1">
      <c r="B12" s="970">
        <v>60</v>
      </c>
      <c r="C12" s="971" t="s">
        <v>346</v>
      </c>
      <c r="D12" s="972">
        <v>1002</v>
      </c>
      <c r="E12" s="109"/>
      <c r="F12" s="127"/>
    </row>
    <row r="13" spans="2:6" s="717" customFormat="1" ht="34.5" customHeight="1">
      <c r="B13" s="973">
        <v>600</v>
      </c>
      <c r="C13" s="974" t="s">
        <v>347</v>
      </c>
      <c r="D13" s="975">
        <v>1003</v>
      </c>
      <c r="E13" s="109"/>
      <c r="F13" s="127"/>
    </row>
    <row r="14" spans="2:6" s="717" customFormat="1" ht="34.5" customHeight="1">
      <c r="B14" s="973">
        <v>601</v>
      </c>
      <c r="C14" s="974" t="s">
        <v>348</v>
      </c>
      <c r="D14" s="975">
        <v>1004</v>
      </c>
      <c r="E14" s="109"/>
      <c r="F14" s="127"/>
    </row>
    <row r="15" spans="2:6" s="717" customFormat="1" ht="34.5" customHeight="1">
      <c r="B15" s="973">
        <v>602</v>
      </c>
      <c r="C15" s="974" t="s">
        <v>349</v>
      </c>
      <c r="D15" s="975">
        <v>1005</v>
      </c>
      <c r="E15" s="109"/>
      <c r="F15" s="127"/>
    </row>
    <row r="16" spans="2:6" s="717" customFormat="1" ht="34.5" customHeight="1">
      <c r="B16" s="973">
        <v>603</v>
      </c>
      <c r="C16" s="974" t="s">
        <v>350</v>
      </c>
      <c r="D16" s="975">
        <v>1006</v>
      </c>
      <c r="E16" s="109"/>
      <c r="F16" s="127"/>
    </row>
    <row r="17" spans="2:6" s="717" customFormat="1" ht="34.5" customHeight="1">
      <c r="B17" s="973">
        <v>604</v>
      </c>
      <c r="C17" s="974" t="s">
        <v>351</v>
      </c>
      <c r="D17" s="975">
        <v>1007</v>
      </c>
      <c r="E17" s="109"/>
      <c r="F17" s="127"/>
    </row>
    <row r="18" spans="2:6" s="717" customFormat="1" ht="34.5" customHeight="1">
      <c r="B18" s="973">
        <v>605</v>
      </c>
      <c r="C18" s="974" t="s">
        <v>352</v>
      </c>
      <c r="D18" s="975">
        <v>1008</v>
      </c>
      <c r="E18" s="109"/>
      <c r="F18" s="127"/>
    </row>
    <row r="19" spans="2:6" s="717" customFormat="1" ht="34.5" customHeight="1">
      <c r="B19" s="970">
        <v>61</v>
      </c>
      <c r="C19" s="971" t="s">
        <v>353</v>
      </c>
      <c r="D19" s="972">
        <v>1009</v>
      </c>
      <c r="E19" s="109">
        <v>304277</v>
      </c>
      <c r="F19" s="127">
        <v>287955</v>
      </c>
    </row>
    <row r="20" spans="2:6" s="717" customFormat="1" ht="34.5" customHeight="1">
      <c r="B20" s="973">
        <v>610</v>
      </c>
      <c r="C20" s="974" t="s">
        <v>354</v>
      </c>
      <c r="D20" s="975">
        <v>1010</v>
      </c>
      <c r="E20" s="109"/>
      <c r="F20" s="127"/>
    </row>
    <row r="21" spans="2:6" s="717" customFormat="1" ht="34.5" customHeight="1">
      <c r="B21" s="973">
        <v>611</v>
      </c>
      <c r="C21" s="974" t="s">
        <v>355</v>
      </c>
      <c r="D21" s="975">
        <v>1011</v>
      </c>
      <c r="E21" s="109"/>
      <c r="F21" s="127"/>
    </row>
    <row r="22" spans="2:6" s="717" customFormat="1" ht="34.5" customHeight="1">
      <c r="B22" s="973">
        <v>612</v>
      </c>
      <c r="C22" s="974" t="s">
        <v>356</v>
      </c>
      <c r="D22" s="975">
        <v>1012</v>
      </c>
      <c r="E22" s="109"/>
      <c r="F22" s="127"/>
    </row>
    <row r="23" spans="2:6" s="717" customFormat="1" ht="34.5" customHeight="1">
      <c r="B23" s="973">
        <v>613</v>
      </c>
      <c r="C23" s="974" t="s">
        <v>357</v>
      </c>
      <c r="D23" s="975">
        <v>1013</v>
      </c>
      <c r="E23" s="109"/>
      <c r="F23" s="127"/>
    </row>
    <row r="24" spans="2:6" s="717" customFormat="1" ht="34.5" customHeight="1">
      <c r="B24" s="973">
        <v>614</v>
      </c>
      <c r="C24" s="974" t="s">
        <v>358</v>
      </c>
      <c r="D24" s="975">
        <v>1014</v>
      </c>
      <c r="E24" s="109">
        <v>304277</v>
      </c>
      <c r="F24" s="127">
        <v>287955</v>
      </c>
    </row>
    <row r="25" spans="2:6" s="717" customFormat="1" ht="34.5" customHeight="1">
      <c r="B25" s="973">
        <v>615</v>
      </c>
      <c r="C25" s="974" t="s">
        <v>359</v>
      </c>
      <c r="D25" s="975">
        <v>1015</v>
      </c>
      <c r="E25" s="109"/>
      <c r="F25" s="127"/>
    </row>
    <row r="26" spans="2:6" s="717" customFormat="1" ht="34.5" customHeight="1">
      <c r="B26" s="973">
        <v>64</v>
      </c>
      <c r="C26" s="971" t="s">
        <v>360</v>
      </c>
      <c r="D26" s="972">
        <v>1016</v>
      </c>
      <c r="E26" s="109"/>
      <c r="F26" s="127"/>
    </row>
    <row r="27" spans="2:6" s="717" customFormat="1" ht="34.5" customHeight="1">
      <c r="B27" s="973">
        <v>65</v>
      </c>
      <c r="C27" s="971" t="s">
        <v>361</v>
      </c>
      <c r="D27" s="975">
        <v>1017</v>
      </c>
      <c r="E27" s="109">
        <v>10000</v>
      </c>
      <c r="F27" s="127">
        <v>8000</v>
      </c>
    </row>
    <row r="28" spans="2:6" s="717" customFormat="1" ht="34.5" customHeight="1">
      <c r="B28" s="970"/>
      <c r="C28" s="971" t="s">
        <v>362</v>
      </c>
      <c r="D28" s="746"/>
      <c r="E28" s="109"/>
      <c r="F28" s="127"/>
    </row>
    <row r="29" spans="2:6" s="717" customFormat="1" ht="39.75" customHeight="1">
      <c r="B29" s="970" t="s">
        <v>363</v>
      </c>
      <c r="C29" s="971" t="s">
        <v>364</v>
      </c>
      <c r="D29" s="740">
        <v>1018</v>
      </c>
      <c r="E29" s="109">
        <v>306300</v>
      </c>
      <c r="F29" s="127">
        <v>287645</v>
      </c>
    </row>
    <row r="30" spans="2:6" s="717" customFormat="1" ht="34.5" customHeight="1">
      <c r="B30" s="973">
        <v>50</v>
      </c>
      <c r="C30" s="974" t="s">
        <v>365</v>
      </c>
      <c r="D30" s="975">
        <v>1019</v>
      </c>
      <c r="E30" s="109"/>
      <c r="F30" s="127"/>
    </row>
    <row r="31" spans="2:6" s="717" customFormat="1" ht="34.5" customHeight="1">
      <c r="B31" s="973">
        <v>62</v>
      </c>
      <c r="C31" s="974" t="s">
        <v>366</v>
      </c>
      <c r="D31" s="975">
        <v>1020</v>
      </c>
      <c r="E31" s="109"/>
      <c r="F31" s="127"/>
    </row>
    <row r="32" spans="2:6" s="717" customFormat="1" ht="34.5" customHeight="1">
      <c r="B32" s="973">
        <v>630</v>
      </c>
      <c r="C32" s="974" t="s">
        <v>367</v>
      </c>
      <c r="D32" s="975">
        <v>1021</v>
      </c>
      <c r="E32" s="109"/>
      <c r="F32" s="127"/>
    </row>
    <row r="33" spans="2:6" s="717" customFormat="1" ht="34.5" customHeight="1">
      <c r="B33" s="973">
        <v>631</v>
      </c>
      <c r="C33" s="974" t="s">
        <v>368</v>
      </c>
      <c r="D33" s="975">
        <v>1022</v>
      </c>
      <c r="E33" s="109"/>
      <c r="F33" s="127"/>
    </row>
    <row r="34" spans="2:6" s="717" customFormat="1" ht="34.5" customHeight="1">
      <c r="B34" s="973" t="s">
        <v>369</v>
      </c>
      <c r="C34" s="974" t="s">
        <v>370</v>
      </c>
      <c r="D34" s="975">
        <v>1023</v>
      </c>
      <c r="E34" s="109">
        <v>25300</v>
      </c>
      <c r="F34" s="127">
        <v>22000</v>
      </c>
    </row>
    <row r="35" spans="2:6" s="717" customFormat="1" ht="34.5" customHeight="1">
      <c r="B35" s="973">
        <v>513</v>
      </c>
      <c r="C35" s="974" t="s">
        <v>371</v>
      </c>
      <c r="D35" s="975">
        <v>1024</v>
      </c>
      <c r="E35" s="109">
        <v>20300</v>
      </c>
      <c r="F35" s="127">
        <v>17900</v>
      </c>
    </row>
    <row r="36" spans="2:6" s="717" customFormat="1" ht="34.5" customHeight="1">
      <c r="B36" s="973">
        <v>52</v>
      </c>
      <c r="C36" s="974" t="s">
        <v>372</v>
      </c>
      <c r="D36" s="975">
        <v>1025</v>
      </c>
      <c r="E36" s="109">
        <v>163000</v>
      </c>
      <c r="F36" s="127">
        <v>153505</v>
      </c>
    </row>
    <row r="37" spans="2:6" s="717" customFormat="1" ht="34.5" customHeight="1">
      <c r="B37" s="973">
        <v>53</v>
      </c>
      <c r="C37" s="974" t="s">
        <v>373</v>
      </c>
      <c r="D37" s="975">
        <v>1026</v>
      </c>
      <c r="E37" s="109">
        <v>75700</v>
      </c>
      <c r="F37" s="127">
        <v>71100</v>
      </c>
    </row>
    <row r="38" spans="2:6" s="717" customFormat="1" ht="34.5" customHeight="1">
      <c r="B38" s="973">
        <v>540</v>
      </c>
      <c r="C38" s="974" t="s">
        <v>374</v>
      </c>
      <c r="D38" s="975">
        <v>1027</v>
      </c>
      <c r="E38" s="109">
        <v>14000</v>
      </c>
      <c r="F38" s="127">
        <v>14000</v>
      </c>
    </row>
    <row r="39" spans="2:6" s="717" customFormat="1" ht="34.5" customHeight="1">
      <c r="B39" s="973" t="s">
        <v>375</v>
      </c>
      <c r="C39" s="974" t="s">
        <v>376</v>
      </c>
      <c r="D39" s="975">
        <v>1028</v>
      </c>
      <c r="E39" s="109"/>
      <c r="F39" s="127"/>
    </row>
    <row r="40" spans="2:6" s="656" customFormat="1" ht="34.5" customHeight="1">
      <c r="B40" s="973">
        <v>55</v>
      </c>
      <c r="C40" s="974" t="s">
        <v>377</v>
      </c>
      <c r="D40" s="975">
        <v>1029</v>
      </c>
      <c r="E40" s="109">
        <v>8000</v>
      </c>
      <c r="F40" s="127">
        <v>9140</v>
      </c>
    </row>
    <row r="41" spans="2:6" s="656" customFormat="1" ht="34.5" customHeight="1">
      <c r="B41" s="970"/>
      <c r="C41" s="971" t="s">
        <v>378</v>
      </c>
      <c r="D41" s="972">
        <v>1030</v>
      </c>
      <c r="E41" s="109">
        <v>7977</v>
      </c>
      <c r="F41" s="127">
        <v>8310</v>
      </c>
    </row>
    <row r="42" spans="2:6" s="656" customFormat="1" ht="34.5" customHeight="1">
      <c r="B42" s="970"/>
      <c r="C42" s="971" t="s">
        <v>379</v>
      </c>
      <c r="D42" s="972">
        <v>1031</v>
      </c>
      <c r="E42" s="109"/>
      <c r="F42" s="127"/>
    </row>
    <row r="43" spans="2:6" s="656" customFormat="1" ht="34.5" customHeight="1">
      <c r="B43" s="970">
        <v>66</v>
      </c>
      <c r="C43" s="971" t="s">
        <v>380</v>
      </c>
      <c r="D43" s="972">
        <v>1032</v>
      </c>
      <c r="E43" s="109"/>
      <c r="F43" s="127"/>
    </row>
    <row r="44" spans="2:6" s="656" customFormat="1" ht="34.5" customHeight="1">
      <c r="B44" s="970" t="s">
        <v>381</v>
      </c>
      <c r="C44" s="971" t="s">
        <v>382</v>
      </c>
      <c r="D44" s="972">
        <v>1033</v>
      </c>
      <c r="E44" s="109"/>
      <c r="F44" s="127"/>
    </row>
    <row r="45" spans="2:6" s="656" customFormat="1" ht="34.5" customHeight="1">
      <c r="B45" s="973">
        <v>660</v>
      </c>
      <c r="C45" s="974" t="s">
        <v>383</v>
      </c>
      <c r="D45" s="975">
        <v>1034</v>
      </c>
      <c r="E45" s="109"/>
      <c r="F45" s="127"/>
    </row>
    <row r="46" spans="2:6" s="656" customFormat="1" ht="34.5" customHeight="1">
      <c r="B46" s="973">
        <v>661</v>
      </c>
      <c r="C46" s="974" t="s">
        <v>384</v>
      </c>
      <c r="D46" s="975">
        <v>1035</v>
      </c>
      <c r="E46" s="109"/>
      <c r="F46" s="127"/>
    </row>
    <row r="47" spans="2:6" s="656" customFormat="1" ht="34.5" customHeight="1">
      <c r="B47" s="973">
        <v>665</v>
      </c>
      <c r="C47" s="974" t="s">
        <v>385</v>
      </c>
      <c r="D47" s="975">
        <v>1036</v>
      </c>
      <c r="E47" s="109"/>
      <c r="F47" s="127"/>
    </row>
    <row r="48" spans="2:6" s="656" customFormat="1" ht="34.5" customHeight="1">
      <c r="B48" s="973">
        <v>669</v>
      </c>
      <c r="C48" s="974" t="s">
        <v>386</v>
      </c>
      <c r="D48" s="975">
        <v>1037</v>
      </c>
      <c r="E48" s="109"/>
      <c r="F48" s="127"/>
    </row>
    <row r="49" spans="2:6" s="656" customFormat="1" ht="34.5" customHeight="1">
      <c r="B49" s="970">
        <v>662</v>
      </c>
      <c r="C49" s="971" t="s">
        <v>387</v>
      </c>
      <c r="D49" s="972">
        <v>1038</v>
      </c>
      <c r="E49" s="109"/>
      <c r="F49" s="127"/>
    </row>
    <row r="50" spans="2:6" s="656" customFormat="1" ht="34.5" customHeight="1">
      <c r="B50" s="970" t="s">
        <v>388</v>
      </c>
      <c r="C50" s="971" t="s">
        <v>389</v>
      </c>
      <c r="D50" s="972">
        <v>1039</v>
      </c>
      <c r="E50" s="109"/>
      <c r="F50" s="127"/>
    </row>
    <row r="51" spans="2:6" s="656" customFormat="1" ht="34.5" customHeight="1">
      <c r="B51" s="970">
        <v>56</v>
      </c>
      <c r="C51" s="971" t="s">
        <v>390</v>
      </c>
      <c r="D51" s="972">
        <v>1040</v>
      </c>
      <c r="E51" s="109">
        <v>600</v>
      </c>
      <c r="F51" s="127">
        <v>600</v>
      </c>
    </row>
    <row r="52" spans="2:6" ht="34.5" customHeight="1">
      <c r="B52" s="970" t="s">
        <v>391</v>
      </c>
      <c r="C52" s="971" t="s">
        <v>392</v>
      </c>
      <c r="D52" s="972">
        <v>1041</v>
      </c>
      <c r="E52" s="109"/>
      <c r="F52" s="127"/>
    </row>
    <row r="53" spans="2:6" ht="34.5" customHeight="1">
      <c r="B53" s="973">
        <v>560</v>
      </c>
      <c r="C53" s="974" t="s">
        <v>393</v>
      </c>
      <c r="D53" s="975">
        <v>1042</v>
      </c>
      <c r="E53" s="109"/>
      <c r="F53" s="127"/>
    </row>
    <row r="54" spans="2:6" ht="34.5" customHeight="1">
      <c r="B54" s="973">
        <v>561</v>
      </c>
      <c r="C54" s="974" t="s">
        <v>394</v>
      </c>
      <c r="D54" s="975">
        <v>1043</v>
      </c>
      <c r="E54" s="109"/>
      <c r="F54" s="127"/>
    </row>
    <row r="55" spans="2:6" ht="34.5" customHeight="1">
      <c r="B55" s="973">
        <v>565</v>
      </c>
      <c r="C55" s="974" t="s">
        <v>395</v>
      </c>
      <c r="D55" s="975">
        <v>1044</v>
      </c>
      <c r="E55" s="109"/>
      <c r="F55" s="127"/>
    </row>
    <row r="56" spans="2:6" ht="34.5" customHeight="1">
      <c r="B56" s="973" t="s">
        <v>396</v>
      </c>
      <c r="C56" s="974" t="s">
        <v>397</v>
      </c>
      <c r="D56" s="975">
        <v>1045</v>
      </c>
      <c r="E56" s="109"/>
      <c r="F56" s="127"/>
    </row>
    <row r="57" spans="2:6" ht="34.5" customHeight="1">
      <c r="B57" s="973">
        <v>562</v>
      </c>
      <c r="C57" s="971" t="s">
        <v>398</v>
      </c>
      <c r="D57" s="972">
        <v>1046</v>
      </c>
      <c r="E57" s="109">
        <v>600</v>
      </c>
      <c r="F57" s="127">
        <v>600</v>
      </c>
    </row>
    <row r="58" spans="2:6" ht="34.5" customHeight="1">
      <c r="B58" s="970" t="s">
        <v>399</v>
      </c>
      <c r="C58" s="971" t="s">
        <v>400</v>
      </c>
      <c r="D58" s="972">
        <v>1047</v>
      </c>
      <c r="E58" s="109"/>
      <c r="F58" s="127"/>
    </row>
    <row r="59" spans="2:6" ht="34.5" customHeight="1">
      <c r="B59" s="970"/>
      <c r="C59" s="971" t="s">
        <v>401</v>
      </c>
      <c r="D59" s="972">
        <v>1048</v>
      </c>
      <c r="E59" s="109"/>
      <c r="F59" s="127"/>
    </row>
    <row r="60" spans="2:6" ht="34.5" customHeight="1">
      <c r="B60" s="970"/>
      <c r="C60" s="971" t="s">
        <v>402</v>
      </c>
      <c r="D60" s="972">
        <v>1049</v>
      </c>
      <c r="E60" s="109">
        <v>600</v>
      </c>
      <c r="F60" s="127">
        <v>600</v>
      </c>
    </row>
    <row r="61" spans="2:6" ht="34.5" customHeight="1">
      <c r="B61" s="973" t="s">
        <v>403</v>
      </c>
      <c r="C61" s="974" t="s">
        <v>404</v>
      </c>
      <c r="D61" s="975">
        <v>1050</v>
      </c>
      <c r="E61" s="109"/>
      <c r="F61" s="127"/>
    </row>
    <row r="62" spans="2:6" ht="34.5" customHeight="1">
      <c r="B62" s="973" t="s">
        <v>405</v>
      </c>
      <c r="C62" s="974" t="s">
        <v>406</v>
      </c>
      <c r="D62" s="975">
        <v>1051</v>
      </c>
      <c r="E62" s="109"/>
      <c r="F62" s="127"/>
    </row>
    <row r="63" spans="2:6" ht="34.5" customHeight="1">
      <c r="B63" s="970" t="s">
        <v>407</v>
      </c>
      <c r="C63" s="971" t="s">
        <v>408</v>
      </c>
      <c r="D63" s="972">
        <v>1052</v>
      </c>
      <c r="E63" s="109"/>
      <c r="F63" s="127"/>
    </row>
    <row r="64" spans="2:6" ht="34.5" customHeight="1">
      <c r="B64" s="970" t="s">
        <v>409</v>
      </c>
      <c r="C64" s="971" t="s">
        <v>410</v>
      </c>
      <c r="D64" s="972">
        <v>1053</v>
      </c>
      <c r="E64" s="109">
        <v>5900</v>
      </c>
      <c r="F64" s="127">
        <v>5896</v>
      </c>
    </row>
    <row r="65" spans="2:6" ht="34.5" customHeight="1">
      <c r="B65" s="973"/>
      <c r="C65" s="974" t="s">
        <v>411</v>
      </c>
      <c r="D65" s="975">
        <v>1054</v>
      </c>
      <c r="E65" s="109">
        <v>1477</v>
      </c>
      <c r="F65" s="127">
        <v>1814</v>
      </c>
    </row>
    <row r="66" spans="2:6" ht="34.5" customHeight="1">
      <c r="B66" s="973"/>
      <c r="C66" s="974" t="s">
        <v>412</v>
      </c>
      <c r="D66" s="975">
        <v>1055</v>
      </c>
      <c r="E66" s="109"/>
      <c r="F66" s="127"/>
    </row>
    <row r="67" spans="2:6" ht="34.5" customHeight="1">
      <c r="B67" s="973" t="s">
        <v>413</v>
      </c>
      <c r="C67" s="974" t="s">
        <v>414</v>
      </c>
      <c r="D67" s="975">
        <v>1056</v>
      </c>
      <c r="E67" s="109"/>
      <c r="F67" s="127"/>
    </row>
    <row r="68" spans="2:6" ht="34.5" customHeight="1">
      <c r="B68" s="973" t="s">
        <v>415</v>
      </c>
      <c r="C68" s="974" t="s">
        <v>416</v>
      </c>
      <c r="D68" s="975">
        <v>1057</v>
      </c>
      <c r="E68" s="109"/>
      <c r="F68" s="127"/>
    </row>
    <row r="69" spans="2:6" ht="34.5" customHeight="1">
      <c r="B69" s="970"/>
      <c r="C69" s="971" t="s">
        <v>417</v>
      </c>
      <c r="D69" s="972">
        <v>1058</v>
      </c>
      <c r="E69" s="109">
        <v>1477</v>
      </c>
      <c r="F69" s="127">
        <v>1814</v>
      </c>
    </row>
    <row r="70" spans="2:6" ht="34.5" customHeight="1">
      <c r="B70" s="976"/>
      <c r="C70" s="977" t="s">
        <v>418</v>
      </c>
      <c r="D70" s="972">
        <v>1059</v>
      </c>
      <c r="E70" s="109"/>
      <c r="F70" s="127"/>
    </row>
    <row r="71" spans="2:6" ht="34.5" customHeight="1">
      <c r="B71" s="973"/>
      <c r="C71" s="978" t="s">
        <v>419</v>
      </c>
      <c r="D71" s="975"/>
      <c r="E71" s="109"/>
      <c r="F71" s="127"/>
    </row>
    <row r="72" spans="2:6" ht="34.5" customHeight="1">
      <c r="B72" s="973">
        <v>721</v>
      </c>
      <c r="C72" s="978" t="s">
        <v>420</v>
      </c>
      <c r="D72" s="975">
        <v>1060</v>
      </c>
      <c r="E72" s="109">
        <v>222</v>
      </c>
      <c r="F72" s="127">
        <v>272</v>
      </c>
    </row>
    <row r="73" spans="2:6" ht="34.5" customHeight="1">
      <c r="B73" s="973" t="s">
        <v>421</v>
      </c>
      <c r="C73" s="978" t="s">
        <v>422</v>
      </c>
      <c r="D73" s="975">
        <v>1061</v>
      </c>
      <c r="E73" s="109"/>
      <c r="F73" s="127"/>
    </row>
    <row r="74" spans="2:6" ht="34.5" customHeight="1">
      <c r="B74" s="973" t="s">
        <v>421</v>
      </c>
      <c r="C74" s="978" t="s">
        <v>423</v>
      </c>
      <c r="D74" s="975">
        <v>1062</v>
      </c>
      <c r="E74" s="109"/>
      <c r="F74" s="127"/>
    </row>
    <row r="75" spans="2:6" ht="34.5" customHeight="1">
      <c r="B75" s="973">
        <v>723</v>
      </c>
      <c r="C75" s="978" t="s">
        <v>424</v>
      </c>
      <c r="D75" s="975">
        <v>1063</v>
      </c>
      <c r="E75" s="109"/>
      <c r="F75" s="127"/>
    </row>
    <row r="76" spans="2:6" ht="34.5" customHeight="1">
      <c r="B76" s="970"/>
      <c r="C76" s="977" t="s">
        <v>425</v>
      </c>
      <c r="D76" s="972">
        <v>1064</v>
      </c>
      <c r="E76" s="109">
        <v>1255</v>
      </c>
      <c r="F76" s="127">
        <v>1542</v>
      </c>
    </row>
    <row r="77" spans="2:6" ht="34.5" customHeight="1">
      <c r="B77" s="976"/>
      <c r="C77" s="977" t="s">
        <v>426</v>
      </c>
      <c r="D77" s="972">
        <v>1065</v>
      </c>
      <c r="E77" s="109"/>
      <c r="F77" s="127"/>
    </row>
    <row r="78" spans="2:6" ht="34.5" customHeight="1">
      <c r="B78" s="979"/>
      <c r="C78" s="978" t="s">
        <v>427</v>
      </c>
      <c r="D78" s="975">
        <v>1066</v>
      </c>
      <c r="E78" s="747"/>
      <c r="F78" s="325"/>
    </row>
    <row r="79" spans="2:6" ht="34.5" customHeight="1">
      <c r="B79" s="979"/>
      <c r="C79" s="978" t="s">
        <v>428</v>
      </c>
      <c r="D79" s="975">
        <v>1067</v>
      </c>
      <c r="E79" s="747"/>
      <c r="F79" s="325"/>
    </row>
    <row r="80" spans="2:6" ht="34.5" customHeight="1">
      <c r="B80" s="979"/>
      <c r="C80" s="978" t="s">
        <v>429</v>
      </c>
      <c r="D80" s="975">
        <v>1068</v>
      </c>
      <c r="E80" s="749"/>
      <c r="F80" s="325"/>
    </row>
    <row r="81" spans="2:6" ht="34.5" customHeight="1">
      <c r="B81" s="979"/>
      <c r="C81" s="978" t="s">
        <v>430</v>
      </c>
      <c r="D81" s="975">
        <v>1069</v>
      </c>
      <c r="E81" s="751"/>
      <c r="F81" s="752"/>
    </row>
    <row r="82" spans="2:6" ht="34.5" customHeight="1">
      <c r="B82" s="979"/>
      <c r="C82" s="978" t="s">
        <v>431</v>
      </c>
      <c r="D82" s="975"/>
      <c r="E82" s="755"/>
      <c r="F82" s="325"/>
    </row>
    <row r="83" spans="2:6" ht="34.5" customHeight="1">
      <c r="B83" s="980"/>
      <c r="C83" s="981" t="s">
        <v>432</v>
      </c>
      <c r="D83" s="975">
        <v>1070</v>
      </c>
      <c r="E83" s="759"/>
      <c r="F83" s="760"/>
    </row>
    <row r="84" spans="2:6" ht="34.5" customHeight="1">
      <c r="B84" s="982"/>
      <c r="C84" s="983" t="s">
        <v>433</v>
      </c>
      <c r="D84" s="984">
        <v>1071</v>
      </c>
      <c r="E84" s="764"/>
      <c r="F84" s="766"/>
    </row>
    <row r="85" ht="15.75">
      <c r="D85" s="767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" right="0.31" top="0.75" bottom="0.75" header="0.31" footer="0.31"/>
  <pageSetup horizontalDpi="600" verticalDpi="600" orientation="portrait" paperSize="9" scale="50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I111"/>
  <sheetViews>
    <sheetView showGridLines="0" zoomScale="75" zoomScaleNormal="75" workbookViewId="0" topLeftCell="A76">
      <selection activeCell="G85" sqref="G85"/>
    </sheetView>
  </sheetViews>
  <sheetFormatPr defaultColWidth="9.140625" defaultRowHeight="12.75"/>
  <cols>
    <col min="1" max="2" width="9.140625" style="5" customWidth="1"/>
    <col min="3" max="3" width="12.7109375" style="5" customWidth="1"/>
    <col min="4" max="4" width="40.7109375" style="5" customWidth="1"/>
    <col min="5" max="9" width="20.7109375" style="5" customWidth="1"/>
    <col min="10" max="10" width="1.7109375" style="5" customWidth="1"/>
    <col min="11" max="11" width="12.57421875" style="5" customWidth="1"/>
    <col min="12" max="12" width="12.00390625" style="5" customWidth="1"/>
    <col min="13" max="13" width="10.8515625" style="5" customWidth="1"/>
    <col min="14" max="14" width="11.8515625" style="5" customWidth="1"/>
    <col min="15" max="15" width="12.140625" style="5" customWidth="1"/>
    <col min="16" max="16" width="13.28125" style="5" customWidth="1"/>
    <col min="17" max="16384" width="9.140625" style="5" customWidth="1"/>
  </cols>
  <sheetData>
    <row r="3" spans="8:9" ht="15.75">
      <c r="H3" s="81"/>
      <c r="I3" s="81" t="s">
        <v>834</v>
      </c>
    </row>
    <row r="4" spans="3:8" ht="15.75">
      <c r="C4" s="129"/>
      <c r="D4" s="130"/>
      <c r="E4" s="130"/>
      <c r="F4" s="130"/>
      <c r="G4" s="130"/>
      <c r="H4" s="130"/>
    </row>
    <row r="5" spans="3:9" ht="23.25" customHeight="1">
      <c r="C5" s="131" t="s">
        <v>835</v>
      </c>
      <c r="D5" s="131"/>
      <c r="E5" s="131"/>
      <c r="F5" s="131"/>
      <c r="G5" s="131"/>
      <c r="H5" s="131"/>
      <c r="I5" s="131"/>
    </row>
    <row r="6" spans="3:9" ht="13.5" customHeight="1">
      <c r="C6" s="132"/>
      <c r="D6" s="132"/>
      <c r="E6" s="132"/>
      <c r="F6" s="132"/>
      <c r="G6" s="132"/>
      <c r="H6" s="132"/>
      <c r="I6" s="160"/>
    </row>
    <row r="7" spans="3:8" ht="15.75" customHeight="1">
      <c r="C7" s="133"/>
      <c r="D7" s="133"/>
      <c r="E7" s="133"/>
      <c r="F7" s="133"/>
      <c r="G7" s="130"/>
      <c r="H7" s="130"/>
    </row>
    <row r="8" spans="3:9" ht="16.5">
      <c r="C8" s="133"/>
      <c r="D8" s="133"/>
      <c r="E8" s="130"/>
      <c r="F8" s="133"/>
      <c r="G8" s="133"/>
      <c r="I8" s="161" t="s">
        <v>565</v>
      </c>
    </row>
    <row r="9" spans="3:9" ht="32.25" customHeight="1">
      <c r="C9" s="134" t="s">
        <v>654</v>
      </c>
      <c r="D9" s="135" t="s">
        <v>438</v>
      </c>
      <c r="E9" s="136" t="s">
        <v>836</v>
      </c>
      <c r="F9" s="137" t="s">
        <v>555</v>
      </c>
      <c r="G9" s="137" t="s">
        <v>556</v>
      </c>
      <c r="H9" s="137" t="s">
        <v>557</v>
      </c>
      <c r="I9" s="162" t="s">
        <v>558</v>
      </c>
    </row>
    <row r="10" spans="3:9" ht="29.25" customHeight="1">
      <c r="C10" s="138"/>
      <c r="D10" s="139"/>
      <c r="E10" s="140"/>
      <c r="F10" s="141" t="s">
        <v>837</v>
      </c>
      <c r="G10" s="141" t="s">
        <v>838</v>
      </c>
      <c r="H10" s="141" t="s">
        <v>839</v>
      </c>
      <c r="I10" s="163" t="s">
        <v>840</v>
      </c>
    </row>
    <row r="11" spans="3:9" ht="19.5" customHeight="1">
      <c r="C11" s="142"/>
      <c r="D11" s="143" t="s">
        <v>841</v>
      </c>
      <c r="E11" s="143"/>
      <c r="F11" s="143"/>
      <c r="G11" s="143"/>
      <c r="H11" s="143"/>
      <c r="I11" s="164"/>
    </row>
    <row r="12" spans="3:9" ht="19.5" customHeight="1">
      <c r="C12" s="144"/>
      <c r="D12" s="145" t="s">
        <v>842</v>
      </c>
      <c r="E12" s="146">
        <v>1500000</v>
      </c>
      <c r="F12" s="109">
        <v>250000</v>
      </c>
      <c r="G12" s="109">
        <v>500000</v>
      </c>
      <c r="H12" s="109">
        <v>1000000</v>
      </c>
      <c r="I12" s="127">
        <v>1500000</v>
      </c>
    </row>
    <row r="13" spans="3:9" ht="19.5" customHeight="1">
      <c r="C13" s="144"/>
      <c r="D13" s="147" t="s">
        <v>843</v>
      </c>
      <c r="E13" s="146">
        <v>1800000</v>
      </c>
      <c r="F13" s="109">
        <v>250000</v>
      </c>
      <c r="G13" s="109">
        <v>500000</v>
      </c>
      <c r="H13" s="109">
        <v>750000</v>
      </c>
      <c r="I13" s="127">
        <v>1000000</v>
      </c>
    </row>
    <row r="14" spans="3:9" ht="19.5" customHeight="1">
      <c r="C14" s="144"/>
      <c r="D14" s="147" t="s">
        <v>844</v>
      </c>
      <c r="E14" s="146">
        <v>1450000</v>
      </c>
      <c r="F14" s="109">
        <v>0</v>
      </c>
      <c r="G14" s="109">
        <v>500000</v>
      </c>
      <c r="H14" s="109">
        <v>1200000</v>
      </c>
      <c r="I14" s="127">
        <v>1400000</v>
      </c>
    </row>
    <row r="15" spans="3:9" ht="19.5" customHeight="1">
      <c r="C15" s="144"/>
      <c r="D15" s="145" t="s">
        <v>845</v>
      </c>
      <c r="E15" s="146">
        <v>600000</v>
      </c>
      <c r="F15" s="109">
        <v>300000</v>
      </c>
      <c r="G15" s="109">
        <v>500000</v>
      </c>
      <c r="H15" s="109">
        <v>600000</v>
      </c>
      <c r="I15" s="127">
        <v>800000</v>
      </c>
    </row>
    <row r="16" spans="3:9" ht="19.5" customHeight="1">
      <c r="C16" s="144"/>
      <c r="D16" s="147" t="s">
        <v>846</v>
      </c>
      <c r="E16" s="146">
        <v>250000</v>
      </c>
      <c r="F16" s="109">
        <v>250000</v>
      </c>
      <c r="G16" s="109">
        <v>250000</v>
      </c>
      <c r="H16" s="109">
        <v>250000</v>
      </c>
      <c r="I16" s="127">
        <v>500000</v>
      </c>
    </row>
    <row r="17" spans="3:9" ht="19.5" customHeight="1">
      <c r="C17" s="144"/>
      <c r="D17" s="145" t="s">
        <v>847</v>
      </c>
      <c r="E17" s="146">
        <v>500000</v>
      </c>
      <c r="F17" s="109">
        <v>100000</v>
      </c>
      <c r="G17" s="109">
        <v>200000</v>
      </c>
      <c r="H17" s="109">
        <v>300000</v>
      </c>
      <c r="I17" s="127">
        <v>500000</v>
      </c>
    </row>
    <row r="18" spans="3:9" ht="19.5" customHeight="1">
      <c r="C18" s="144"/>
      <c r="D18" s="145" t="s">
        <v>848</v>
      </c>
      <c r="E18" s="146">
        <v>650000</v>
      </c>
      <c r="F18" s="109">
        <v>200000</v>
      </c>
      <c r="G18" s="109">
        <v>350000</v>
      </c>
      <c r="H18" s="109">
        <v>450000</v>
      </c>
      <c r="I18" s="127">
        <v>650000</v>
      </c>
    </row>
    <row r="19" spans="3:9" ht="19.5" customHeight="1">
      <c r="C19" s="144"/>
      <c r="D19" s="147" t="s">
        <v>849</v>
      </c>
      <c r="E19" s="146">
        <v>400000</v>
      </c>
      <c r="F19" s="109">
        <v>100000</v>
      </c>
      <c r="G19" s="109">
        <v>200000</v>
      </c>
      <c r="H19" s="109">
        <v>300000</v>
      </c>
      <c r="I19" s="127">
        <v>400000</v>
      </c>
    </row>
    <row r="20" spans="3:9" ht="19.5" customHeight="1">
      <c r="C20" s="144"/>
      <c r="D20" s="147" t="s">
        <v>850</v>
      </c>
      <c r="E20" s="146">
        <v>300000</v>
      </c>
      <c r="F20" s="109">
        <v>75000</v>
      </c>
      <c r="G20" s="109">
        <v>150000</v>
      </c>
      <c r="H20" s="109">
        <v>225000</v>
      </c>
      <c r="I20" s="127">
        <v>300000</v>
      </c>
    </row>
    <row r="21" spans="3:9" ht="19.5" customHeight="1">
      <c r="C21" s="144"/>
      <c r="D21" s="147" t="s">
        <v>851</v>
      </c>
      <c r="E21" s="146">
        <v>500000</v>
      </c>
      <c r="F21" s="109">
        <v>50000</v>
      </c>
      <c r="G21" s="109">
        <v>150000</v>
      </c>
      <c r="H21" s="109">
        <v>200000</v>
      </c>
      <c r="I21" s="127">
        <v>300000</v>
      </c>
    </row>
    <row r="22" spans="3:9" ht="19.5" customHeight="1">
      <c r="C22" s="144"/>
      <c r="D22" s="147" t="s">
        <v>852</v>
      </c>
      <c r="E22" s="146">
        <v>440000</v>
      </c>
      <c r="F22" s="109">
        <v>50000</v>
      </c>
      <c r="G22" s="109">
        <v>150000</v>
      </c>
      <c r="H22" s="109">
        <v>300000</v>
      </c>
      <c r="I22" s="127">
        <v>400000</v>
      </c>
    </row>
    <row r="23" spans="3:9" ht="19.5" customHeight="1">
      <c r="C23" s="144"/>
      <c r="D23" s="147" t="s">
        <v>853</v>
      </c>
      <c r="E23" s="146">
        <v>250000</v>
      </c>
      <c r="F23" s="109">
        <v>50000</v>
      </c>
      <c r="G23" s="109">
        <v>100000</v>
      </c>
      <c r="H23" s="109">
        <v>150000</v>
      </c>
      <c r="I23" s="127">
        <v>200000</v>
      </c>
    </row>
    <row r="24" spans="3:9" ht="19.5" customHeight="1">
      <c r="C24" s="144"/>
      <c r="D24" s="147" t="s">
        <v>854</v>
      </c>
      <c r="E24" s="146">
        <v>200000</v>
      </c>
      <c r="F24" s="109">
        <v>50000</v>
      </c>
      <c r="G24" s="109">
        <v>70000</v>
      </c>
      <c r="H24" s="109">
        <v>100000</v>
      </c>
      <c r="I24" s="127">
        <v>150000</v>
      </c>
    </row>
    <row r="25" spans="3:9" ht="19.5" customHeight="1">
      <c r="C25" s="144"/>
      <c r="D25" s="147" t="s">
        <v>855</v>
      </c>
      <c r="E25" s="146">
        <v>350000</v>
      </c>
      <c r="F25" s="109">
        <v>150000</v>
      </c>
      <c r="G25" s="109">
        <v>150000</v>
      </c>
      <c r="H25" s="109">
        <v>200000</v>
      </c>
      <c r="I25" s="127">
        <v>300000</v>
      </c>
    </row>
    <row r="26" spans="3:9" ht="19.5" customHeight="1">
      <c r="C26" s="144"/>
      <c r="D26" s="147" t="s">
        <v>856</v>
      </c>
      <c r="E26" s="146">
        <v>150000</v>
      </c>
      <c r="F26" s="109">
        <v>25000</v>
      </c>
      <c r="G26" s="109">
        <v>50000</v>
      </c>
      <c r="H26" s="109">
        <v>75000</v>
      </c>
      <c r="I26" s="127">
        <v>100000</v>
      </c>
    </row>
    <row r="27" spans="3:9" ht="19.5" customHeight="1">
      <c r="C27" s="144"/>
      <c r="D27" s="147" t="s">
        <v>857</v>
      </c>
      <c r="E27" s="146">
        <v>300000</v>
      </c>
      <c r="F27" s="109">
        <v>50000</v>
      </c>
      <c r="G27" s="109">
        <v>100000</v>
      </c>
      <c r="H27" s="109">
        <v>150000</v>
      </c>
      <c r="I27" s="127">
        <v>200000</v>
      </c>
    </row>
    <row r="28" spans="3:9" ht="19.5" customHeight="1">
      <c r="C28" s="144"/>
      <c r="D28" s="147" t="s">
        <v>858</v>
      </c>
      <c r="E28" s="146">
        <v>220000</v>
      </c>
      <c r="F28" s="109">
        <v>50000</v>
      </c>
      <c r="G28" s="109">
        <v>100000</v>
      </c>
      <c r="H28" s="109">
        <v>150000</v>
      </c>
      <c r="I28" s="127">
        <v>200000</v>
      </c>
    </row>
    <row r="29" spans="3:9" ht="19.5" customHeight="1">
      <c r="C29" s="144"/>
      <c r="D29" s="147" t="s">
        <v>859</v>
      </c>
      <c r="E29" s="146">
        <v>200000</v>
      </c>
      <c r="F29" s="109">
        <v>50000</v>
      </c>
      <c r="G29" s="109">
        <v>80000</v>
      </c>
      <c r="H29" s="109">
        <v>100000</v>
      </c>
      <c r="I29" s="127">
        <v>150000</v>
      </c>
    </row>
    <row r="30" spans="3:9" ht="19.5" customHeight="1">
      <c r="C30" s="144"/>
      <c r="D30" s="147" t="s">
        <v>860</v>
      </c>
      <c r="E30" s="146">
        <v>150000</v>
      </c>
      <c r="F30" s="109">
        <v>25000</v>
      </c>
      <c r="G30" s="109">
        <v>50000</v>
      </c>
      <c r="H30" s="109">
        <v>75000</v>
      </c>
      <c r="I30" s="127">
        <v>100000</v>
      </c>
    </row>
    <row r="31" spans="3:9" ht="19.5" customHeight="1">
      <c r="C31" s="144"/>
      <c r="D31" s="147" t="s">
        <v>861</v>
      </c>
      <c r="E31" s="146">
        <v>300000</v>
      </c>
      <c r="F31" s="109">
        <v>100000</v>
      </c>
      <c r="G31" s="109">
        <v>150000</v>
      </c>
      <c r="H31" s="109">
        <v>250000</v>
      </c>
      <c r="I31" s="127">
        <v>250000</v>
      </c>
    </row>
    <row r="32" spans="3:9" ht="19.5" customHeight="1">
      <c r="C32" s="144"/>
      <c r="D32" s="147" t="s">
        <v>862</v>
      </c>
      <c r="E32" s="146">
        <v>300000</v>
      </c>
      <c r="F32" s="109">
        <v>50000</v>
      </c>
      <c r="G32" s="109">
        <v>100000</v>
      </c>
      <c r="H32" s="109">
        <v>150000</v>
      </c>
      <c r="I32" s="127">
        <v>200000</v>
      </c>
    </row>
    <row r="33" spans="3:9" ht="19.5" customHeight="1">
      <c r="C33" s="144"/>
      <c r="D33" s="147" t="s">
        <v>863</v>
      </c>
      <c r="E33" s="146">
        <v>100000</v>
      </c>
      <c r="F33" s="109">
        <v>25000</v>
      </c>
      <c r="G33" s="109">
        <v>50000</v>
      </c>
      <c r="H33" s="109">
        <v>75000</v>
      </c>
      <c r="I33" s="127">
        <v>100000</v>
      </c>
    </row>
    <row r="34" spans="3:9" ht="19.5" customHeight="1">
      <c r="C34" s="144"/>
      <c r="D34" s="147" t="s">
        <v>864</v>
      </c>
      <c r="E34" s="146">
        <v>400000</v>
      </c>
      <c r="F34" s="109">
        <v>30000</v>
      </c>
      <c r="G34" s="109">
        <v>100000</v>
      </c>
      <c r="H34" s="109">
        <v>200000</v>
      </c>
      <c r="I34" s="127">
        <v>300000</v>
      </c>
    </row>
    <row r="35" spans="3:9" ht="19.5" customHeight="1">
      <c r="C35" s="144"/>
      <c r="D35" s="147" t="s">
        <v>865</v>
      </c>
      <c r="E35" s="146">
        <v>3500000</v>
      </c>
      <c r="F35" s="109">
        <v>700000</v>
      </c>
      <c r="G35" s="109">
        <v>1400000</v>
      </c>
      <c r="H35" s="109">
        <v>2200000</v>
      </c>
      <c r="I35" s="127">
        <v>2800000</v>
      </c>
    </row>
    <row r="36" spans="3:9" ht="19.5" customHeight="1">
      <c r="C36" s="144"/>
      <c r="D36" s="147" t="s">
        <v>866</v>
      </c>
      <c r="E36" s="146">
        <v>900000</v>
      </c>
      <c r="F36" s="109">
        <v>200000</v>
      </c>
      <c r="G36" s="109">
        <v>500000</v>
      </c>
      <c r="H36" s="109">
        <v>650000</v>
      </c>
      <c r="I36" s="127">
        <v>900000</v>
      </c>
    </row>
    <row r="37" spans="3:9" ht="19.5" customHeight="1">
      <c r="C37" s="144"/>
      <c r="D37" s="147" t="s">
        <v>867</v>
      </c>
      <c r="E37" s="146">
        <v>250000</v>
      </c>
      <c r="F37" s="109">
        <v>50000</v>
      </c>
      <c r="G37" s="109">
        <v>75000</v>
      </c>
      <c r="H37" s="109">
        <v>100000</v>
      </c>
      <c r="I37" s="127">
        <v>150000</v>
      </c>
    </row>
    <row r="38" spans="3:9" ht="19.5" customHeight="1">
      <c r="C38" s="144"/>
      <c r="D38" s="147" t="s">
        <v>868</v>
      </c>
      <c r="E38" s="146">
        <v>250000</v>
      </c>
      <c r="F38" s="109">
        <v>50000</v>
      </c>
      <c r="G38" s="109">
        <v>75000</v>
      </c>
      <c r="H38" s="109">
        <v>125000</v>
      </c>
      <c r="I38" s="127">
        <v>150000</v>
      </c>
    </row>
    <row r="39" spans="3:9" ht="19.5" customHeight="1">
      <c r="C39" s="144"/>
      <c r="D39" s="147" t="s">
        <v>869</v>
      </c>
      <c r="E39" s="146">
        <v>1500000</v>
      </c>
      <c r="F39" s="109">
        <v>500000</v>
      </c>
      <c r="G39" s="109">
        <v>1000000</v>
      </c>
      <c r="H39" s="109">
        <v>1500000</v>
      </c>
      <c r="I39" s="127">
        <v>2100000</v>
      </c>
    </row>
    <row r="40" spans="3:9" ht="19.5" customHeight="1">
      <c r="C40" s="144"/>
      <c r="D40" s="147" t="s">
        <v>870</v>
      </c>
      <c r="E40" s="146">
        <v>950000</v>
      </c>
      <c r="F40" s="109">
        <v>200000</v>
      </c>
      <c r="G40" s="109">
        <v>400000</v>
      </c>
      <c r="H40" s="109">
        <v>600000</v>
      </c>
      <c r="I40" s="127">
        <v>800000</v>
      </c>
    </row>
    <row r="41" spans="3:9" ht="19.5" customHeight="1">
      <c r="C41" s="144"/>
      <c r="D41" s="147" t="s">
        <v>871</v>
      </c>
      <c r="E41" s="146">
        <v>600000</v>
      </c>
      <c r="F41" s="109">
        <v>300000</v>
      </c>
      <c r="G41" s="109">
        <v>300000</v>
      </c>
      <c r="H41" s="109">
        <v>300000</v>
      </c>
      <c r="I41" s="127">
        <v>300000</v>
      </c>
    </row>
    <row r="42" spans="3:9" ht="19.5" customHeight="1">
      <c r="C42" s="144"/>
      <c r="D42" s="147" t="s">
        <v>872</v>
      </c>
      <c r="E42" s="146">
        <v>300000</v>
      </c>
      <c r="F42" s="109">
        <v>25000</v>
      </c>
      <c r="G42" s="109">
        <v>50000</v>
      </c>
      <c r="H42" s="109">
        <v>75000</v>
      </c>
      <c r="I42" s="127">
        <v>100000</v>
      </c>
    </row>
    <row r="43" spans="3:9" ht="19.5" customHeight="1">
      <c r="C43" s="148"/>
      <c r="D43" s="149" t="s">
        <v>873</v>
      </c>
      <c r="E43" s="150">
        <v>0</v>
      </c>
      <c r="F43" s="151">
        <v>600000</v>
      </c>
      <c r="G43" s="151">
        <v>600000</v>
      </c>
      <c r="H43" s="151">
        <v>600000</v>
      </c>
      <c r="I43" s="165">
        <v>600000</v>
      </c>
    </row>
    <row r="44" spans="3:9" ht="19.5" customHeight="1">
      <c r="C44" s="148"/>
      <c r="D44" s="149" t="s">
        <v>874</v>
      </c>
      <c r="E44" s="150">
        <v>10000000</v>
      </c>
      <c r="F44" s="151">
        <v>0</v>
      </c>
      <c r="G44" s="151">
        <v>0</v>
      </c>
      <c r="H44" s="151">
        <v>0</v>
      </c>
      <c r="I44" s="165">
        <v>7500000</v>
      </c>
    </row>
    <row r="45" spans="3:9" ht="19.5" customHeight="1">
      <c r="C45" s="148"/>
      <c r="D45" s="149" t="s">
        <v>875</v>
      </c>
      <c r="E45" s="150">
        <v>0</v>
      </c>
      <c r="F45" s="151">
        <v>0</v>
      </c>
      <c r="G45" s="151">
        <v>0</v>
      </c>
      <c r="H45" s="151">
        <v>0</v>
      </c>
      <c r="I45" s="165">
        <v>4500000</v>
      </c>
    </row>
    <row r="46" spans="3:9" ht="19.5" customHeight="1">
      <c r="C46" s="148"/>
      <c r="D46" s="149" t="s">
        <v>876</v>
      </c>
      <c r="E46" s="150">
        <v>0</v>
      </c>
      <c r="F46" s="151">
        <v>0</v>
      </c>
      <c r="G46" s="151">
        <v>3700000</v>
      </c>
      <c r="H46" s="151">
        <v>3700000</v>
      </c>
      <c r="I46" s="165">
        <v>3700000</v>
      </c>
    </row>
    <row r="47" spans="3:9" ht="19.5" customHeight="1">
      <c r="C47" s="148"/>
      <c r="D47" s="149" t="s">
        <v>877</v>
      </c>
      <c r="E47" s="150">
        <v>800000</v>
      </c>
      <c r="F47" s="151">
        <v>250000</v>
      </c>
      <c r="G47" s="151">
        <v>350000</v>
      </c>
      <c r="H47" s="151">
        <v>450000</v>
      </c>
      <c r="I47" s="165">
        <v>600000</v>
      </c>
    </row>
    <row r="48" spans="3:9" ht="19.5" customHeight="1">
      <c r="C48" s="148"/>
      <c r="D48" s="149" t="s">
        <v>878</v>
      </c>
      <c r="E48" s="150">
        <v>600000</v>
      </c>
      <c r="F48" s="151">
        <v>150000</v>
      </c>
      <c r="G48" s="151">
        <v>300000</v>
      </c>
      <c r="H48" s="151">
        <v>450000</v>
      </c>
      <c r="I48" s="165">
        <v>600000</v>
      </c>
    </row>
    <row r="49" spans="3:9" ht="19.5" customHeight="1">
      <c r="C49" s="148"/>
      <c r="D49" s="149" t="s">
        <v>879</v>
      </c>
      <c r="E49" s="150">
        <v>15500000</v>
      </c>
      <c r="F49" s="151">
        <v>3500000</v>
      </c>
      <c r="G49" s="151">
        <v>7000000</v>
      </c>
      <c r="H49" s="151">
        <v>10500000</v>
      </c>
      <c r="I49" s="165">
        <v>14000000</v>
      </c>
    </row>
    <row r="50" spans="3:9" ht="19.5" customHeight="1">
      <c r="C50" s="148"/>
      <c r="D50" s="149" t="s">
        <v>880</v>
      </c>
      <c r="E50" s="150">
        <v>1300000</v>
      </c>
      <c r="F50" s="151">
        <v>300000</v>
      </c>
      <c r="G50" s="151">
        <v>650000</v>
      </c>
      <c r="H50" s="151">
        <v>900000</v>
      </c>
      <c r="I50" s="165">
        <v>1300000</v>
      </c>
    </row>
    <row r="51" spans="3:9" ht="19.5" customHeight="1">
      <c r="C51" s="148"/>
      <c r="D51" s="149" t="s">
        <v>881</v>
      </c>
      <c r="E51" s="150">
        <v>500000</v>
      </c>
      <c r="F51" s="151">
        <v>250000</v>
      </c>
      <c r="G51" s="151">
        <v>250000</v>
      </c>
      <c r="H51" s="151">
        <v>500000</v>
      </c>
      <c r="I51" s="165">
        <v>500000</v>
      </c>
    </row>
    <row r="52" spans="3:9" ht="19.5" customHeight="1">
      <c r="C52" s="148"/>
      <c r="D52" s="149" t="s">
        <v>882</v>
      </c>
      <c r="E52" s="150">
        <v>450000</v>
      </c>
      <c r="F52" s="151">
        <v>100000</v>
      </c>
      <c r="G52" s="151">
        <v>150000</v>
      </c>
      <c r="H52" s="151">
        <v>250000</v>
      </c>
      <c r="I52" s="165">
        <v>300000</v>
      </c>
    </row>
    <row r="53" spans="3:9" ht="19.5" customHeight="1">
      <c r="C53" s="148"/>
      <c r="D53" s="149" t="s">
        <v>883</v>
      </c>
      <c r="E53" s="150">
        <v>1400000</v>
      </c>
      <c r="F53" s="151">
        <v>150000</v>
      </c>
      <c r="G53" s="151">
        <v>700000</v>
      </c>
      <c r="H53" s="151">
        <v>1100000</v>
      </c>
      <c r="I53" s="165">
        <v>1300000</v>
      </c>
    </row>
    <row r="54" spans="3:9" ht="19.5" customHeight="1">
      <c r="C54" s="148"/>
      <c r="D54" s="149"/>
      <c r="E54" s="150"/>
      <c r="F54" s="151"/>
      <c r="G54" s="151"/>
      <c r="H54" s="151"/>
      <c r="I54" s="165"/>
    </row>
    <row r="55" spans="3:9" ht="19.5" customHeight="1">
      <c r="C55" s="152"/>
      <c r="D55" s="153" t="s">
        <v>884</v>
      </c>
      <c r="E55" s="154">
        <f>SUM(E12:E54)</f>
        <v>50110000</v>
      </c>
      <c r="F55" s="155">
        <f>SUM(F12:F54)</f>
        <v>9605000</v>
      </c>
      <c r="G55" s="156">
        <f>SUM(G12:G53)</f>
        <v>22050000</v>
      </c>
      <c r="H55" s="157">
        <f>SUM(H12:H53)</f>
        <v>31250000</v>
      </c>
      <c r="I55" s="155">
        <f>SUM(I12:I53)</f>
        <v>52200000</v>
      </c>
    </row>
    <row r="56" spans="3:9" ht="19.5" customHeight="1">
      <c r="C56" s="158"/>
      <c r="D56" s="159" t="s">
        <v>885</v>
      </c>
      <c r="E56" s="159"/>
      <c r="F56" s="159"/>
      <c r="G56" s="159"/>
      <c r="H56" s="159"/>
      <c r="I56" s="166"/>
    </row>
    <row r="57" spans="3:9" ht="19.5" customHeight="1">
      <c r="C57" s="144"/>
      <c r="D57" s="145" t="s">
        <v>886</v>
      </c>
      <c r="E57" s="146">
        <v>200000</v>
      </c>
      <c r="F57" s="109">
        <v>50000</v>
      </c>
      <c r="G57" s="109">
        <v>100000</v>
      </c>
      <c r="H57" s="109">
        <v>150000</v>
      </c>
      <c r="I57" s="127">
        <v>200000</v>
      </c>
    </row>
    <row r="58" spans="3:9" ht="19.5" customHeight="1">
      <c r="C58" s="144"/>
      <c r="D58" s="145" t="s">
        <v>887</v>
      </c>
      <c r="E58" s="146">
        <v>400000</v>
      </c>
      <c r="F58" s="109">
        <v>100000</v>
      </c>
      <c r="G58" s="109">
        <v>200000</v>
      </c>
      <c r="H58" s="109">
        <v>300000</v>
      </c>
      <c r="I58" s="127">
        <v>400000</v>
      </c>
    </row>
    <row r="59" spans="3:9" ht="19.5" customHeight="1">
      <c r="C59" s="144"/>
      <c r="D59" s="145" t="s">
        <v>888</v>
      </c>
      <c r="E59" s="146">
        <v>150000</v>
      </c>
      <c r="F59" s="109">
        <v>50000</v>
      </c>
      <c r="G59" s="109">
        <v>100000</v>
      </c>
      <c r="H59" s="109">
        <v>150000</v>
      </c>
      <c r="I59" s="127">
        <v>200000</v>
      </c>
    </row>
    <row r="60" spans="3:9" ht="19.5" customHeight="1">
      <c r="C60" s="144"/>
      <c r="D60" s="147" t="s">
        <v>889</v>
      </c>
      <c r="E60" s="146">
        <v>200000</v>
      </c>
      <c r="F60" s="109">
        <v>50000</v>
      </c>
      <c r="G60" s="109">
        <v>100000</v>
      </c>
      <c r="H60" s="109">
        <v>150000</v>
      </c>
      <c r="I60" s="127">
        <v>200000</v>
      </c>
    </row>
    <row r="61" spans="3:9" ht="19.5" customHeight="1">
      <c r="C61" s="144"/>
      <c r="D61" s="145" t="s">
        <v>890</v>
      </c>
      <c r="E61" s="146">
        <v>100000</v>
      </c>
      <c r="F61" s="109">
        <v>25000</v>
      </c>
      <c r="G61" s="109">
        <v>50000</v>
      </c>
      <c r="H61" s="109">
        <v>75000</v>
      </c>
      <c r="I61" s="127">
        <v>100000</v>
      </c>
    </row>
    <row r="62" spans="3:9" ht="19.5" customHeight="1">
      <c r="C62" s="144"/>
      <c r="D62" s="147" t="s">
        <v>891</v>
      </c>
      <c r="E62" s="146">
        <v>150000</v>
      </c>
      <c r="F62" s="109">
        <v>36000</v>
      </c>
      <c r="G62" s="109">
        <v>72000</v>
      </c>
      <c r="H62" s="109">
        <v>110000</v>
      </c>
      <c r="I62" s="127">
        <v>150000</v>
      </c>
    </row>
    <row r="63" spans="3:9" ht="19.5" customHeight="1">
      <c r="C63" s="144"/>
      <c r="D63" s="147" t="s">
        <v>892</v>
      </c>
      <c r="E63" s="146">
        <v>60000</v>
      </c>
      <c r="F63" s="109">
        <v>15000</v>
      </c>
      <c r="G63" s="109">
        <v>30000</v>
      </c>
      <c r="H63" s="109">
        <v>45000</v>
      </c>
      <c r="I63" s="127">
        <v>60000</v>
      </c>
    </row>
    <row r="64" spans="3:9" ht="19.5" customHeight="1">
      <c r="C64" s="144"/>
      <c r="D64" s="147" t="s">
        <v>893</v>
      </c>
      <c r="E64" s="146">
        <v>50000</v>
      </c>
      <c r="F64" s="109">
        <v>10000</v>
      </c>
      <c r="G64" s="109">
        <v>25000</v>
      </c>
      <c r="H64" s="109">
        <v>35000</v>
      </c>
      <c r="I64" s="127">
        <v>50000</v>
      </c>
    </row>
    <row r="65" spans="3:9" ht="19.5" customHeight="1">
      <c r="C65" s="144"/>
      <c r="D65" s="147" t="s">
        <v>894</v>
      </c>
      <c r="E65" s="146">
        <v>110000</v>
      </c>
      <c r="F65" s="109">
        <v>25000</v>
      </c>
      <c r="G65" s="109">
        <v>50000</v>
      </c>
      <c r="H65" s="109">
        <v>75000</v>
      </c>
      <c r="I65" s="127">
        <v>110000</v>
      </c>
    </row>
    <row r="66" spans="3:9" ht="19.5" customHeight="1">
      <c r="C66" s="144"/>
      <c r="D66" s="147" t="s">
        <v>895</v>
      </c>
      <c r="E66" s="146">
        <v>220000</v>
      </c>
      <c r="F66" s="109">
        <v>50000</v>
      </c>
      <c r="G66" s="109">
        <v>100000</v>
      </c>
      <c r="H66" s="109">
        <v>150000</v>
      </c>
      <c r="I66" s="127">
        <v>200000</v>
      </c>
    </row>
    <row r="67" spans="3:9" ht="19.5" customHeight="1">
      <c r="C67" s="144"/>
      <c r="D67" s="147" t="s">
        <v>896</v>
      </c>
      <c r="E67" s="146">
        <v>50000</v>
      </c>
      <c r="F67" s="109">
        <v>10000</v>
      </c>
      <c r="G67" s="109">
        <v>25000</v>
      </c>
      <c r="H67" s="109">
        <v>35000</v>
      </c>
      <c r="I67" s="127">
        <v>50000</v>
      </c>
    </row>
    <row r="68" spans="3:9" ht="19.5" customHeight="1">
      <c r="C68" s="144"/>
      <c r="D68" s="147" t="s">
        <v>897</v>
      </c>
      <c r="E68" s="146">
        <v>50000</v>
      </c>
      <c r="F68" s="109">
        <v>12000</v>
      </c>
      <c r="G68" s="109">
        <v>25000</v>
      </c>
      <c r="H68" s="109">
        <v>35000</v>
      </c>
      <c r="I68" s="127">
        <v>50000</v>
      </c>
    </row>
    <row r="69" spans="3:9" ht="19.5" customHeight="1">
      <c r="C69" s="144"/>
      <c r="D69" s="147" t="s">
        <v>898</v>
      </c>
      <c r="E69" s="146">
        <v>100000</v>
      </c>
      <c r="F69" s="109">
        <v>25000</v>
      </c>
      <c r="G69" s="109">
        <v>50000</v>
      </c>
      <c r="H69" s="109">
        <v>75000</v>
      </c>
      <c r="I69" s="127">
        <v>100000</v>
      </c>
    </row>
    <row r="70" spans="3:9" ht="19.5" customHeight="1">
      <c r="C70" s="144"/>
      <c r="D70" s="147" t="s">
        <v>899</v>
      </c>
      <c r="E70" s="146">
        <v>200000</v>
      </c>
      <c r="F70" s="109">
        <v>50000</v>
      </c>
      <c r="G70" s="109">
        <v>100000</v>
      </c>
      <c r="H70" s="109">
        <v>150000</v>
      </c>
      <c r="I70" s="127">
        <v>200000</v>
      </c>
    </row>
    <row r="71" spans="3:9" ht="19.5" customHeight="1">
      <c r="C71" s="144"/>
      <c r="D71" s="147" t="s">
        <v>900</v>
      </c>
      <c r="E71" s="146">
        <v>150000</v>
      </c>
      <c r="F71" s="109">
        <v>20000</v>
      </c>
      <c r="G71" s="109">
        <v>50000</v>
      </c>
      <c r="H71" s="109">
        <v>75000</v>
      </c>
      <c r="I71" s="127">
        <v>100000</v>
      </c>
    </row>
    <row r="72" spans="3:9" ht="19.5" customHeight="1">
      <c r="C72" s="144"/>
      <c r="D72" s="147" t="s">
        <v>901</v>
      </c>
      <c r="E72" s="146">
        <v>100000</v>
      </c>
      <c r="F72" s="109">
        <v>25000</v>
      </c>
      <c r="G72" s="109">
        <v>50000</v>
      </c>
      <c r="H72" s="109">
        <v>75000</v>
      </c>
      <c r="I72" s="127">
        <v>100000</v>
      </c>
    </row>
    <row r="73" spans="3:9" ht="19.5" customHeight="1">
      <c r="C73" s="144"/>
      <c r="D73" s="147" t="s">
        <v>902</v>
      </c>
      <c r="E73" s="146">
        <v>500000</v>
      </c>
      <c r="F73" s="109">
        <v>250000</v>
      </c>
      <c r="G73" s="109">
        <v>250000</v>
      </c>
      <c r="H73" s="109">
        <v>250000</v>
      </c>
      <c r="I73" s="127">
        <v>500000</v>
      </c>
    </row>
    <row r="74" spans="3:9" ht="19.5" customHeight="1">
      <c r="C74" s="144"/>
      <c r="D74" s="147" t="s">
        <v>903</v>
      </c>
      <c r="E74" s="146">
        <v>500000</v>
      </c>
      <c r="F74" s="109">
        <v>50000</v>
      </c>
      <c r="G74" s="109">
        <v>150000</v>
      </c>
      <c r="H74" s="109">
        <v>200000</v>
      </c>
      <c r="I74" s="127">
        <v>330000</v>
      </c>
    </row>
    <row r="75" spans="3:9" ht="19.5" customHeight="1">
      <c r="C75" s="144"/>
      <c r="D75" s="147" t="s">
        <v>904</v>
      </c>
      <c r="E75" s="146">
        <v>1200000</v>
      </c>
      <c r="F75" s="109">
        <v>500000</v>
      </c>
      <c r="G75" s="109">
        <v>750000</v>
      </c>
      <c r="H75" s="109">
        <v>1000000</v>
      </c>
      <c r="I75" s="127">
        <v>1500000</v>
      </c>
    </row>
    <row r="76" spans="3:9" ht="19.5" customHeight="1">
      <c r="C76" s="144"/>
      <c r="D76" s="147" t="s">
        <v>905</v>
      </c>
      <c r="E76" s="146">
        <v>400000</v>
      </c>
      <c r="F76" s="109">
        <v>100000</v>
      </c>
      <c r="G76" s="109">
        <v>250000</v>
      </c>
      <c r="H76" s="109">
        <v>350000</v>
      </c>
      <c r="I76" s="127">
        <v>450000</v>
      </c>
    </row>
    <row r="77" spans="3:9" ht="19.5" customHeight="1">
      <c r="C77" s="144"/>
      <c r="D77" s="147" t="s">
        <v>906</v>
      </c>
      <c r="E77" s="146">
        <v>350000</v>
      </c>
      <c r="F77" s="109">
        <v>50000</v>
      </c>
      <c r="G77" s="109">
        <v>75000</v>
      </c>
      <c r="H77" s="109">
        <v>100000</v>
      </c>
      <c r="I77" s="127">
        <v>150000</v>
      </c>
    </row>
    <row r="78" spans="3:9" ht="19.5" customHeight="1">
      <c r="C78" s="144"/>
      <c r="D78" s="147" t="s">
        <v>907</v>
      </c>
      <c r="E78" s="146">
        <v>350000</v>
      </c>
      <c r="F78" s="109">
        <v>50000</v>
      </c>
      <c r="G78" s="109">
        <v>75000</v>
      </c>
      <c r="H78" s="109">
        <v>100000</v>
      </c>
      <c r="I78" s="127">
        <v>150000</v>
      </c>
    </row>
    <row r="79" spans="3:9" ht="19.5" customHeight="1">
      <c r="C79" s="144"/>
      <c r="D79" s="147" t="s">
        <v>908</v>
      </c>
      <c r="E79" s="146">
        <v>150000</v>
      </c>
      <c r="F79" s="109">
        <v>100000</v>
      </c>
      <c r="G79" s="109">
        <v>100000</v>
      </c>
      <c r="H79" s="109">
        <v>200000</v>
      </c>
      <c r="I79" s="127">
        <v>200000</v>
      </c>
    </row>
    <row r="80" spans="3:9" ht="19.5" customHeight="1">
      <c r="C80" s="144"/>
      <c r="D80" s="147" t="s">
        <v>909</v>
      </c>
      <c r="E80" s="146">
        <v>100000</v>
      </c>
      <c r="F80" s="109">
        <v>25000</v>
      </c>
      <c r="G80" s="109">
        <v>50000</v>
      </c>
      <c r="H80" s="109">
        <v>75000</v>
      </c>
      <c r="I80" s="127">
        <v>100000</v>
      </c>
    </row>
    <row r="81" spans="3:9" ht="19.5" customHeight="1">
      <c r="C81" s="144"/>
      <c r="D81" s="147" t="s">
        <v>910</v>
      </c>
      <c r="E81" s="146">
        <v>400000</v>
      </c>
      <c r="F81" s="109">
        <v>100000</v>
      </c>
      <c r="G81" s="109">
        <v>200000</v>
      </c>
      <c r="H81" s="109">
        <v>300000</v>
      </c>
      <c r="I81" s="127">
        <v>400000</v>
      </c>
    </row>
    <row r="82" spans="3:9" ht="19.5" customHeight="1">
      <c r="C82" s="144"/>
      <c r="D82" s="147" t="s">
        <v>911</v>
      </c>
      <c r="E82" s="146">
        <v>200000</v>
      </c>
      <c r="F82" s="109">
        <v>50000</v>
      </c>
      <c r="G82" s="109">
        <v>100000</v>
      </c>
      <c r="H82" s="109">
        <v>150000</v>
      </c>
      <c r="I82" s="127">
        <v>200000</v>
      </c>
    </row>
    <row r="83" spans="3:9" ht="19.5" customHeight="1">
      <c r="C83" s="144"/>
      <c r="D83" s="147" t="s">
        <v>912</v>
      </c>
      <c r="E83" s="146">
        <v>200000</v>
      </c>
      <c r="F83" s="109">
        <v>50000</v>
      </c>
      <c r="G83" s="109">
        <v>100000</v>
      </c>
      <c r="H83" s="109">
        <v>150000</v>
      </c>
      <c r="I83" s="127">
        <v>200000</v>
      </c>
    </row>
    <row r="84" spans="3:9" ht="19.5" customHeight="1">
      <c r="C84" s="144"/>
      <c r="D84" s="147" t="s">
        <v>913</v>
      </c>
      <c r="E84" s="146">
        <v>50000</v>
      </c>
      <c r="F84" s="109">
        <v>15000</v>
      </c>
      <c r="G84" s="109">
        <v>30000</v>
      </c>
      <c r="H84" s="109">
        <v>40000</v>
      </c>
      <c r="I84" s="127">
        <v>50000</v>
      </c>
    </row>
    <row r="85" spans="3:9" ht="19.5" customHeight="1">
      <c r="C85" s="144"/>
      <c r="D85" s="147" t="s">
        <v>914</v>
      </c>
      <c r="E85" s="146">
        <v>120000</v>
      </c>
      <c r="F85" s="109">
        <v>25000</v>
      </c>
      <c r="G85" s="109">
        <v>50000</v>
      </c>
      <c r="H85" s="109">
        <v>75000</v>
      </c>
      <c r="I85" s="127">
        <v>100000</v>
      </c>
    </row>
    <row r="86" spans="3:9" ht="19.5" customHeight="1">
      <c r="C86" s="144"/>
      <c r="D86" s="147" t="s">
        <v>915</v>
      </c>
      <c r="E86" s="146">
        <v>100000</v>
      </c>
      <c r="F86" s="109">
        <v>25000</v>
      </c>
      <c r="G86" s="109">
        <v>50000</v>
      </c>
      <c r="H86" s="109">
        <v>75000</v>
      </c>
      <c r="I86" s="127">
        <v>100000</v>
      </c>
    </row>
    <row r="87" spans="3:9" ht="19.5" customHeight="1">
      <c r="C87" s="144"/>
      <c r="D87" s="147" t="s">
        <v>916</v>
      </c>
      <c r="E87" s="146">
        <v>120000</v>
      </c>
      <c r="F87" s="109">
        <v>30000</v>
      </c>
      <c r="G87" s="109">
        <v>60000</v>
      </c>
      <c r="H87" s="109">
        <v>90000</v>
      </c>
      <c r="I87" s="127">
        <v>120000</v>
      </c>
    </row>
    <row r="88" spans="3:9" ht="19.5" customHeight="1">
      <c r="C88" s="144"/>
      <c r="D88" s="147" t="s">
        <v>917</v>
      </c>
      <c r="E88" s="146">
        <v>250000</v>
      </c>
      <c r="F88" s="109">
        <v>25000</v>
      </c>
      <c r="G88" s="109">
        <v>50000</v>
      </c>
      <c r="H88" s="109">
        <v>75000</v>
      </c>
      <c r="I88" s="127">
        <v>100000</v>
      </c>
    </row>
    <row r="89" spans="3:9" ht="19.5" customHeight="1">
      <c r="C89" s="144"/>
      <c r="D89" s="147" t="s">
        <v>918</v>
      </c>
      <c r="E89" s="146">
        <v>250000</v>
      </c>
      <c r="F89" s="109">
        <v>50000</v>
      </c>
      <c r="G89" s="109">
        <v>80000</v>
      </c>
      <c r="H89" s="109">
        <v>100000</v>
      </c>
      <c r="I89" s="127">
        <v>150000</v>
      </c>
    </row>
    <row r="90" spans="3:9" ht="19.5" customHeight="1">
      <c r="C90" s="144"/>
      <c r="D90" s="147" t="s">
        <v>919</v>
      </c>
      <c r="E90" s="146">
        <v>180000</v>
      </c>
      <c r="F90" s="109">
        <v>45000</v>
      </c>
      <c r="G90" s="109">
        <v>90000</v>
      </c>
      <c r="H90" s="109">
        <v>135000</v>
      </c>
      <c r="I90" s="127">
        <v>180000</v>
      </c>
    </row>
    <row r="91" spans="3:9" ht="19.5" customHeight="1">
      <c r="C91" s="144"/>
      <c r="D91" s="147" t="s">
        <v>920</v>
      </c>
      <c r="E91" s="146">
        <v>300000</v>
      </c>
      <c r="F91" s="109">
        <v>50000</v>
      </c>
      <c r="G91" s="109">
        <v>100000</v>
      </c>
      <c r="H91" s="109">
        <v>150000</v>
      </c>
      <c r="I91" s="127">
        <v>200000</v>
      </c>
    </row>
    <row r="92" spans="3:9" ht="19.5" customHeight="1">
      <c r="C92" s="144"/>
      <c r="D92" s="147" t="s">
        <v>921</v>
      </c>
      <c r="E92" s="146">
        <v>250000</v>
      </c>
      <c r="F92" s="109">
        <v>150000</v>
      </c>
      <c r="G92" s="109">
        <v>150000</v>
      </c>
      <c r="H92" s="109">
        <v>150000</v>
      </c>
      <c r="I92" s="127">
        <v>150000</v>
      </c>
    </row>
    <row r="93" spans="3:9" ht="19.5" customHeight="1">
      <c r="C93" s="144"/>
      <c r="D93" s="147" t="s">
        <v>922</v>
      </c>
      <c r="E93" s="146">
        <v>50000</v>
      </c>
      <c r="F93" s="109">
        <v>15000</v>
      </c>
      <c r="G93" s="109">
        <v>25000</v>
      </c>
      <c r="H93" s="109">
        <v>35000</v>
      </c>
      <c r="I93" s="127">
        <v>50000</v>
      </c>
    </row>
    <row r="94" spans="3:9" ht="19.5" customHeight="1">
      <c r="C94" s="148"/>
      <c r="D94" s="167" t="s">
        <v>923</v>
      </c>
      <c r="E94" s="150">
        <v>500000</v>
      </c>
      <c r="F94" s="151">
        <v>150000</v>
      </c>
      <c r="G94" s="151">
        <v>250000</v>
      </c>
      <c r="H94" s="151">
        <v>350000</v>
      </c>
      <c r="I94" s="165">
        <v>450000</v>
      </c>
    </row>
    <row r="95" spans="3:9" ht="19.5" customHeight="1">
      <c r="C95" s="148"/>
      <c r="D95" s="167" t="s">
        <v>924</v>
      </c>
      <c r="E95" s="150">
        <v>450000</v>
      </c>
      <c r="F95" s="151">
        <v>150000</v>
      </c>
      <c r="G95" s="151">
        <v>300000</v>
      </c>
      <c r="H95" s="151">
        <v>450000</v>
      </c>
      <c r="I95" s="165">
        <v>600000</v>
      </c>
    </row>
    <row r="96" spans="3:9" ht="19.5" customHeight="1">
      <c r="C96" s="148"/>
      <c r="D96" s="167" t="s">
        <v>925</v>
      </c>
      <c r="E96" s="150">
        <v>1500000</v>
      </c>
      <c r="F96" s="151">
        <v>250000</v>
      </c>
      <c r="G96" s="151">
        <v>500000</v>
      </c>
      <c r="H96" s="151">
        <v>750000</v>
      </c>
      <c r="I96" s="165">
        <v>1000000</v>
      </c>
    </row>
    <row r="97" spans="3:9" ht="19.5" customHeight="1">
      <c r="C97" s="148"/>
      <c r="D97" s="167" t="s">
        <v>926</v>
      </c>
      <c r="E97" s="150">
        <v>700000</v>
      </c>
      <c r="F97" s="151">
        <v>175000</v>
      </c>
      <c r="G97" s="151">
        <v>350000</v>
      </c>
      <c r="H97" s="151">
        <v>525000</v>
      </c>
      <c r="I97" s="165">
        <v>700000</v>
      </c>
    </row>
    <row r="98" spans="3:9" ht="19.5" customHeight="1">
      <c r="C98" s="148"/>
      <c r="D98" s="167" t="s">
        <v>927</v>
      </c>
      <c r="E98" s="150">
        <v>43000000</v>
      </c>
      <c r="F98" s="151">
        <v>10000000</v>
      </c>
      <c r="G98" s="151">
        <v>23000000</v>
      </c>
      <c r="H98" s="151">
        <v>36000000</v>
      </c>
      <c r="I98" s="165">
        <v>46000000</v>
      </c>
    </row>
    <row r="99" spans="3:9" ht="19.5" customHeight="1">
      <c r="C99" s="148"/>
      <c r="D99" s="167" t="s">
        <v>928</v>
      </c>
      <c r="E99" s="150">
        <v>300000</v>
      </c>
      <c r="F99" s="151">
        <v>75000</v>
      </c>
      <c r="G99" s="151">
        <v>150000</v>
      </c>
      <c r="H99" s="151">
        <v>200000</v>
      </c>
      <c r="I99" s="165">
        <v>300000</v>
      </c>
    </row>
    <row r="100" spans="3:9" ht="19.5" customHeight="1">
      <c r="C100" s="148"/>
      <c r="D100" s="167" t="s">
        <v>929</v>
      </c>
      <c r="E100" s="150">
        <v>750000</v>
      </c>
      <c r="F100" s="151">
        <v>200000</v>
      </c>
      <c r="G100" s="151">
        <v>400000</v>
      </c>
      <c r="H100" s="151">
        <v>600000</v>
      </c>
      <c r="I100" s="165">
        <v>800000</v>
      </c>
    </row>
    <row r="101" spans="3:9" ht="19.5" customHeight="1">
      <c r="C101" s="148"/>
      <c r="D101" s="167" t="s">
        <v>930</v>
      </c>
      <c r="E101" s="150">
        <v>700000</v>
      </c>
      <c r="F101" s="151">
        <v>175000</v>
      </c>
      <c r="G101" s="151">
        <v>350000</v>
      </c>
      <c r="H101" s="151">
        <v>525000</v>
      </c>
      <c r="I101" s="165">
        <v>700000</v>
      </c>
    </row>
    <row r="102" spans="3:9" ht="19.5" customHeight="1">
      <c r="C102" s="148"/>
      <c r="D102" s="167" t="s">
        <v>931</v>
      </c>
      <c r="E102" s="150">
        <v>15500000</v>
      </c>
      <c r="F102" s="151">
        <v>6000000</v>
      </c>
      <c r="G102" s="151">
        <v>12000000</v>
      </c>
      <c r="H102" s="151">
        <v>18000000</v>
      </c>
      <c r="I102" s="165">
        <v>23500000</v>
      </c>
    </row>
    <row r="103" spans="3:9" ht="19.5" customHeight="1">
      <c r="C103" s="148"/>
      <c r="D103" s="167" t="s">
        <v>932</v>
      </c>
      <c r="E103" s="150">
        <v>150000</v>
      </c>
      <c r="F103" s="151">
        <v>50000</v>
      </c>
      <c r="G103" s="151">
        <v>75000</v>
      </c>
      <c r="H103" s="151">
        <v>125000</v>
      </c>
      <c r="I103" s="165">
        <v>150000</v>
      </c>
    </row>
    <row r="104" spans="3:9" ht="19.5" customHeight="1">
      <c r="C104" s="148"/>
      <c r="D104" s="167" t="s">
        <v>933</v>
      </c>
      <c r="E104" s="150">
        <v>600000</v>
      </c>
      <c r="F104" s="151">
        <v>150000</v>
      </c>
      <c r="G104" s="151">
        <v>150000</v>
      </c>
      <c r="H104" s="151">
        <v>150000</v>
      </c>
      <c r="I104" s="165">
        <v>600000</v>
      </c>
    </row>
    <row r="105" spans="3:9" ht="19.5" customHeight="1">
      <c r="C105" s="152"/>
      <c r="D105" s="168" t="s">
        <v>934</v>
      </c>
      <c r="E105" s="169">
        <f>SUM(E57:E104)</f>
        <v>72460000</v>
      </c>
      <c r="F105" s="157">
        <f>SUM(F57:F104)</f>
        <v>19683000</v>
      </c>
      <c r="G105" s="157">
        <f>SUM(G57:G104)</f>
        <v>41437000</v>
      </c>
      <c r="H105" s="157">
        <f>SUM(H57:H104)</f>
        <v>63160000</v>
      </c>
      <c r="I105" s="155">
        <f>SUM(I57:I104)</f>
        <v>82450000</v>
      </c>
    </row>
    <row r="106" spans="3:9" ht="19.5" customHeight="1">
      <c r="C106" s="170"/>
      <c r="D106" s="171" t="s">
        <v>935</v>
      </c>
      <c r="E106" s="171"/>
      <c r="F106" s="172"/>
      <c r="G106" s="172"/>
      <c r="H106" s="172"/>
      <c r="I106" s="188"/>
    </row>
    <row r="107" spans="2:9" ht="19.5" customHeight="1">
      <c r="B107" s="173"/>
      <c r="C107" s="148" t="s">
        <v>716</v>
      </c>
      <c r="D107" s="174"/>
      <c r="E107" s="146"/>
      <c r="F107" s="109"/>
      <c r="G107" s="109"/>
      <c r="H107" s="109"/>
      <c r="I107" s="127"/>
    </row>
    <row r="108" spans="2:9" ht="19.5" customHeight="1">
      <c r="B108" s="173"/>
      <c r="C108" s="175" t="s">
        <v>719</v>
      </c>
      <c r="D108" s="174"/>
      <c r="E108" s="176"/>
      <c r="F108" s="109"/>
      <c r="G108" s="109"/>
      <c r="H108" s="177"/>
      <c r="I108" s="189"/>
    </row>
    <row r="109" spans="2:9" ht="19.5" customHeight="1">
      <c r="B109" s="173"/>
      <c r="C109" s="175" t="s">
        <v>669</v>
      </c>
      <c r="D109" s="178"/>
      <c r="E109" s="179"/>
      <c r="F109" s="115"/>
      <c r="G109" s="180"/>
      <c r="H109" s="115"/>
      <c r="I109" s="128"/>
    </row>
    <row r="110" spans="2:9" ht="19.5" customHeight="1">
      <c r="B110" s="173"/>
      <c r="C110" s="152"/>
      <c r="D110" s="181" t="s">
        <v>936</v>
      </c>
      <c r="E110" s="182"/>
      <c r="F110" s="183"/>
      <c r="G110" s="184"/>
      <c r="H110" s="155"/>
      <c r="I110" s="190"/>
    </row>
    <row r="111" spans="3:9" ht="19.5" customHeight="1">
      <c r="C111" s="185" t="s">
        <v>937</v>
      </c>
      <c r="D111" s="168"/>
      <c r="E111" s="154">
        <f>SUM(E105+E55)</f>
        <v>122570000</v>
      </c>
      <c r="F111" s="186">
        <f>SUM(F105+F55)</f>
        <v>29288000</v>
      </c>
      <c r="G111" s="186">
        <f>SUM(G105+G55)</f>
        <v>63487000</v>
      </c>
      <c r="H111" s="187">
        <f>SUM(H105+H55)</f>
        <v>94410000</v>
      </c>
      <c r="I111" s="183">
        <f>SUM(I105+I55)</f>
        <v>134650000</v>
      </c>
    </row>
  </sheetData>
  <sheetProtection/>
  <mergeCells count="11">
    <mergeCell ref="C5:I5"/>
    <mergeCell ref="D11:I11"/>
    <mergeCell ref="D56:I56"/>
    <mergeCell ref="C111:D111"/>
    <mergeCell ref="C9:C10"/>
    <mergeCell ref="D9:D10"/>
    <mergeCell ref="E9:E10"/>
    <mergeCell ref="F9:F10"/>
    <mergeCell ref="G9:G10"/>
    <mergeCell ref="H9:H10"/>
    <mergeCell ref="I9:I10"/>
  </mergeCells>
  <printOptions/>
  <pageMargins left="0.16" right="0.16" top="0.98" bottom="0.98" header="0.51" footer="0.51"/>
  <pageSetup horizontalDpi="600" verticalDpi="600" orientation="portrait" scale="59"/>
  <rowBreaks count="1" manualBreakCount="1">
    <brk id="55" min="1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3:R19"/>
  <sheetViews>
    <sheetView showGridLines="0" view="pageBreakPreview" zoomScale="60" workbookViewId="0" topLeftCell="A1">
      <selection activeCell="F13" sqref="F13"/>
    </sheetView>
  </sheetViews>
  <sheetFormatPr defaultColWidth="9.140625" defaultRowHeight="12.75"/>
  <cols>
    <col min="1" max="1" width="9.140625" style="5" customWidth="1"/>
    <col min="2" max="2" width="10.00390625" style="5" customWidth="1"/>
    <col min="3" max="3" width="27.7109375" style="5" customWidth="1"/>
    <col min="4" max="9" width="20.7109375" style="5" customWidth="1"/>
    <col min="10" max="10" width="29.8515625" style="5" customWidth="1"/>
    <col min="11" max="11" width="29.140625" style="5" customWidth="1"/>
    <col min="12" max="12" width="33.00390625" style="5" customWidth="1"/>
    <col min="13" max="13" width="29.8515625" style="5" customWidth="1"/>
    <col min="14" max="14" width="34.28125" style="5" customWidth="1"/>
    <col min="15" max="15" width="27.140625" style="5" customWidth="1"/>
    <col min="16" max="16" width="36.8515625" style="5" customWidth="1"/>
    <col min="17" max="16384" width="9.140625" style="5" customWidth="1"/>
  </cols>
  <sheetData>
    <row r="3" s="81" customFormat="1" ht="27.75" customHeight="1">
      <c r="I3" s="81" t="s">
        <v>938</v>
      </c>
    </row>
    <row r="4" spans="3:16" ht="15.75"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 ht="18.75">
      <c r="B5" s="85" t="s">
        <v>939</v>
      </c>
      <c r="C5" s="85"/>
      <c r="D5" s="85"/>
      <c r="E5" s="85"/>
      <c r="F5" s="85"/>
      <c r="G5" s="85"/>
      <c r="H5" s="85"/>
      <c r="I5" s="85"/>
      <c r="J5" s="84"/>
      <c r="K5" s="84"/>
      <c r="L5" s="84"/>
      <c r="M5" s="84"/>
      <c r="N5" s="84"/>
      <c r="O5" s="84"/>
      <c r="P5" s="84"/>
    </row>
    <row r="6" spans="3:16" ht="15.75"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3:16" ht="16.5">
      <c r="C7" s="87"/>
      <c r="D7" s="87"/>
      <c r="E7" s="87"/>
      <c r="I7" s="119" t="s">
        <v>565</v>
      </c>
      <c r="K7" s="87"/>
      <c r="L7" s="87"/>
      <c r="M7" s="87"/>
      <c r="N7" s="87"/>
      <c r="O7" s="87"/>
      <c r="P7" s="87"/>
    </row>
    <row r="8" spans="2:18" s="82" customFormat="1" ht="32.25" customHeight="1">
      <c r="B8" s="88" t="s">
        <v>654</v>
      </c>
      <c r="C8" s="89" t="s">
        <v>940</v>
      </c>
      <c r="D8" s="90" t="s">
        <v>941</v>
      </c>
      <c r="E8" s="91" t="s">
        <v>942</v>
      </c>
      <c r="F8" s="92" t="s">
        <v>555</v>
      </c>
      <c r="G8" s="93" t="s">
        <v>556</v>
      </c>
      <c r="H8" s="93" t="s">
        <v>557</v>
      </c>
      <c r="I8" s="120" t="s">
        <v>558</v>
      </c>
      <c r="J8" s="121"/>
      <c r="K8" s="121"/>
      <c r="L8" s="121"/>
      <c r="M8" s="121"/>
      <c r="N8" s="121"/>
      <c r="O8" s="122"/>
      <c r="P8" s="123"/>
      <c r="Q8" s="123"/>
      <c r="R8" s="123"/>
    </row>
    <row r="9" spans="2:18" s="82" customFormat="1" ht="26.25" customHeight="1">
      <c r="B9" s="94"/>
      <c r="C9" s="95"/>
      <c r="D9" s="96" t="s">
        <v>494</v>
      </c>
      <c r="E9" s="97" t="s">
        <v>494</v>
      </c>
      <c r="F9" s="98"/>
      <c r="G9" s="99"/>
      <c r="H9" s="99"/>
      <c r="I9" s="124"/>
      <c r="J9" s="123"/>
      <c r="K9" s="123"/>
      <c r="L9" s="123"/>
      <c r="M9" s="123"/>
      <c r="N9" s="123"/>
      <c r="O9" s="123"/>
      <c r="P9" s="123"/>
      <c r="Q9" s="123"/>
      <c r="R9" s="123"/>
    </row>
    <row r="10" spans="2:18" s="83" customFormat="1" ht="33" customHeight="1">
      <c r="B10" s="100" t="s">
        <v>588</v>
      </c>
      <c r="C10" s="101" t="s">
        <v>943</v>
      </c>
      <c r="D10" s="102"/>
      <c r="E10" s="103"/>
      <c r="F10" s="102"/>
      <c r="G10" s="104"/>
      <c r="H10" s="104"/>
      <c r="I10" s="125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2:18" s="83" customFormat="1" ht="33" customHeight="1">
      <c r="B11" s="105" t="s">
        <v>590</v>
      </c>
      <c r="C11" s="106" t="s">
        <v>944</v>
      </c>
      <c r="D11" s="107">
        <v>200000</v>
      </c>
      <c r="E11" s="107">
        <v>200000</v>
      </c>
      <c r="F11" s="108">
        <v>100000</v>
      </c>
      <c r="G11" s="109">
        <v>120000</v>
      </c>
      <c r="H11" s="109">
        <v>160000</v>
      </c>
      <c r="I11" s="127">
        <v>200000</v>
      </c>
      <c r="J11" s="126"/>
      <c r="K11" s="126"/>
      <c r="L11" s="126"/>
      <c r="M11" s="126"/>
      <c r="N11" s="126"/>
      <c r="O11" s="126"/>
      <c r="P11" s="126"/>
      <c r="Q11" s="126"/>
      <c r="R11" s="126"/>
    </row>
    <row r="12" spans="2:18" s="83" customFormat="1" ht="33" customHeight="1">
      <c r="B12" s="105" t="s">
        <v>592</v>
      </c>
      <c r="C12" s="106" t="s">
        <v>945</v>
      </c>
      <c r="D12" s="108">
        <v>100000</v>
      </c>
      <c r="E12" s="108">
        <v>100000</v>
      </c>
      <c r="F12" s="108">
        <v>25000</v>
      </c>
      <c r="G12" s="109">
        <v>50000</v>
      </c>
      <c r="H12" s="109">
        <v>75000</v>
      </c>
      <c r="I12" s="127">
        <v>100000</v>
      </c>
      <c r="J12" s="126"/>
      <c r="K12" s="126"/>
      <c r="L12" s="126"/>
      <c r="M12" s="126"/>
      <c r="N12" s="126"/>
      <c r="O12" s="126"/>
      <c r="P12" s="126"/>
      <c r="Q12" s="126"/>
      <c r="R12" s="126"/>
    </row>
    <row r="13" spans="2:18" s="83" customFormat="1" ht="33" customHeight="1">
      <c r="B13" s="105" t="s">
        <v>594</v>
      </c>
      <c r="C13" s="106" t="s">
        <v>946</v>
      </c>
      <c r="D13" s="108">
        <v>700000</v>
      </c>
      <c r="E13" s="108">
        <v>700000</v>
      </c>
      <c r="F13" s="108">
        <v>150000</v>
      </c>
      <c r="G13" s="109">
        <v>400000</v>
      </c>
      <c r="H13" s="109">
        <v>600000</v>
      </c>
      <c r="I13" s="127">
        <v>700000</v>
      </c>
      <c r="J13" s="126"/>
      <c r="K13" s="126"/>
      <c r="L13" s="126"/>
      <c r="M13" s="126"/>
      <c r="N13" s="126"/>
      <c r="O13" s="126"/>
      <c r="P13" s="126"/>
      <c r="Q13" s="126"/>
      <c r="R13" s="126"/>
    </row>
    <row r="14" spans="2:18" s="83" customFormat="1" ht="33" customHeight="1">
      <c r="B14" s="105" t="s">
        <v>947</v>
      </c>
      <c r="C14" s="106" t="s">
        <v>948</v>
      </c>
      <c r="D14" s="108">
        <v>900000</v>
      </c>
      <c r="E14" s="108">
        <v>900000</v>
      </c>
      <c r="F14" s="108">
        <v>300000</v>
      </c>
      <c r="G14" s="109">
        <v>600000</v>
      </c>
      <c r="H14" s="109">
        <v>750000</v>
      </c>
      <c r="I14" s="127">
        <v>900000</v>
      </c>
      <c r="J14" s="126"/>
      <c r="K14" s="126"/>
      <c r="L14" s="126"/>
      <c r="M14" s="126"/>
      <c r="N14" s="126"/>
      <c r="O14" s="126"/>
      <c r="P14" s="126"/>
      <c r="Q14" s="126"/>
      <c r="R14" s="126"/>
    </row>
    <row r="15" spans="2:18" s="83" customFormat="1" ht="33" customHeight="1">
      <c r="B15" s="105" t="s">
        <v>949</v>
      </c>
      <c r="C15" s="106" t="s">
        <v>950</v>
      </c>
      <c r="D15" s="108">
        <v>700000</v>
      </c>
      <c r="E15" s="108">
        <v>700000</v>
      </c>
      <c r="F15" s="108">
        <v>170000</v>
      </c>
      <c r="G15" s="109">
        <v>340000</v>
      </c>
      <c r="H15" s="109">
        <v>550000</v>
      </c>
      <c r="I15" s="127">
        <v>700000</v>
      </c>
      <c r="J15" s="126"/>
      <c r="K15" s="126"/>
      <c r="L15" s="126"/>
      <c r="M15" s="126"/>
      <c r="N15" s="126"/>
      <c r="O15" s="126"/>
      <c r="P15" s="126"/>
      <c r="Q15" s="126"/>
      <c r="R15" s="126"/>
    </row>
    <row r="16" spans="2:18" s="83" customFormat="1" ht="33" customHeight="1">
      <c r="B16" s="110" t="s">
        <v>951</v>
      </c>
      <c r="C16" s="111" t="s">
        <v>952</v>
      </c>
      <c r="D16" s="112"/>
      <c r="E16" s="113"/>
      <c r="F16" s="114"/>
      <c r="G16" s="115"/>
      <c r="H16" s="115"/>
      <c r="I16" s="128"/>
      <c r="J16" s="126"/>
      <c r="K16" s="126"/>
      <c r="L16" s="126"/>
      <c r="M16" s="126"/>
      <c r="N16" s="126"/>
      <c r="O16" s="126"/>
      <c r="P16" s="126"/>
      <c r="Q16" s="126"/>
      <c r="R16" s="126"/>
    </row>
    <row r="17" ht="15.75">
      <c r="B17" s="116"/>
    </row>
    <row r="19" spans="3:9" ht="20.25" customHeight="1">
      <c r="C19" s="117"/>
      <c r="D19" s="117"/>
      <c r="E19" s="118"/>
      <c r="F19" s="118"/>
      <c r="G19" s="118"/>
      <c r="H19" s="118"/>
      <c r="I19" s="118"/>
    </row>
  </sheetData>
  <sheetProtection/>
  <mergeCells count="7">
    <mergeCell ref="B5:I5"/>
    <mergeCell ref="B8:B9"/>
    <mergeCell ref="C8:C9"/>
    <mergeCell ref="F8:F9"/>
    <mergeCell ref="G8:G9"/>
    <mergeCell ref="H8:H9"/>
    <mergeCell ref="I8:I9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2"/>
  <ignoredErrors>
    <ignoredError sqref="B10:B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78"/>
  <sheetViews>
    <sheetView showGridLines="0" zoomScale="63" zoomScaleNormal="63" zoomScaleSheetLayoutView="78" workbookViewId="0" topLeftCell="A28">
      <selection activeCell="J62" sqref="J62"/>
    </sheetView>
  </sheetViews>
  <sheetFormatPr defaultColWidth="9.140625" defaultRowHeight="12.75"/>
  <cols>
    <col min="1" max="1" width="9.140625" style="2" customWidth="1"/>
    <col min="2" max="2" width="12.140625" style="2" customWidth="1"/>
    <col min="3" max="3" width="45.28125" style="2" customWidth="1"/>
    <col min="4" max="7" width="16.7109375" style="2" customWidth="1"/>
    <col min="8" max="8" width="41.7109375" style="2" customWidth="1"/>
    <col min="9" max="15" width="23.7109375" style="2" customWidth="1"/>
    <col min="16" max="16" width="3.00390625" style="2" customWidth="1"/>
    <col min="17" max="16384" width="9.140625" style="2" customWidth="1"/>
  </cols>
  <sheetData>
    <row r="3" spans="2:15" ht="2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5" t="s">
        <v>953</v>
      </c>
    </row>
    <row r="4" spans="2:15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4" t="s">
        <v>954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customHeight="1">
      <c r="B6" s="3"/>
      <c r="C6" s="5"/>
      <c r="D6" s="6"/>
      <c r="E6" s="6"/>
      <c r="F6" s="6"/>
      <c r="G6" s="6"/>
      <c r="H6" s="3"/>
      <c r="I6" s="3"/>
      <c r="J6" s="3"/>
      <c r="K6" s="3"/>
      <c r="L6" s="3"/>
      <c r="M6" s="3"/>
      <c r="N6" s="3"/>
      <c r="O6" s="3"/>
    </row>
    <row r="7" spans="2:15" ht="16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6"/>
      <c r="O7" s="37" t="s">
        <v>2</v>
      </c>
    </row>
    <row r="8" spans="2:15" ht="32.25" customHeight="1">
      <c r="B8" s="7" t="s">
        <v>654</v>
      </c>
      <c r="C8" s="8" t="s">
        <v>955</v>
      </c>
      <c r="D8" s="8" t="s">
        <v>956</v>
      </c>
      <c r="E8" s="8" t="s">
        <v>957</v>
      </c>
      <c r="F8" s="8" t="s">
        <v>958</v>
      </c>
      <c r="G8" s="8" t="s">
        <v>959</v>
      </c>
      <c r="H8" s="9" t="s">
        <v>960</v>
      </c>
      <c r="I8" s="8" t="s">
        <v>961</v>
      </c>
      <c r="J8" s="38" t="s">
        <v>515</v>
      </c>
      <c r="K8" s="39"/>
      <c r="L8" s="39"/>
      <c r="M8" s="40"/>
      <c r="N8" s="8" t="s">
        <v>962</v>
      </c>
      <c r="O8" s="41" t="s">
        <v>963</v>
      </c>
    </row>
    <row r="9" spans="2:15" ht="62.25" customHeight="1">
      <c r="B9" s="10"/>
      <c r="C9" s="11"/>
      <c r="D9" s="11"/>
      <c r="E9" s="11"/>
      <c r="F9" s="11"/>
      <c r="G9" s="11"/>
      <c r="H9" s="12"/>
      <c r="I9" s="11"/>
      <c r="J9" s="42" t="s">
        <v>555</v>
      </c>
      <c r="K9" s="42" t="s">
        <v>556</v>
      </c>
      <c r="L9" s="42" t="s">
        <v>557</v>
      </c>
      <c r="M9" s="42" t="s">
        <v>558</v>
      </c>
      <c r="N9" s="11"/>
      <c r="O9" s="43"/>
    </row>
    <row r="10" spans="2:15" ht="16.5" customHeight="1">
      <c r="B10" s="13">
        <v>1</v>
      </c>
      <c r="C10" s="14" t="s">
        <v>874</v>
      </c>
      <c r="D10" s="15">
        <v>2020</v>
      </c>
      <c r="E10" s="15">
        <v>2020</v>
      </c>
      <c r="F10" s="16">
        <v>10000</v>
      </c>
      <c r="G10" s="16">
        <v>10000</v>
      </c>
      <c r="H10" s="17" t="s">
        <v>964</v>
      </c>
      <c r="I10" s="44">
        <v>7500</v>
      </c>
      <c r="J10" s="45"/>
      <c r="K10" s="45"/>
      <c r="L10" s="45"/>
      <c r="M10" s="45">
        <v>7500</v>
      </c>
      <c r="N10" s="45"/>
      <c r="O10" s="46"/>
    </row>
    <row r="11" spans="2:15" ht="16.5" customHeight="1">
      <c r="B11" s="18"/>
      <c r="C11" s="19"/>
      <c r="D11" s="20"/>
      <c r="E11" s="20"/>
      <c r="F11" s="21"/>
      <c r="G11" s="21"/>
      <c r="H11" s="22" t="s">
        <v>965</v>
      </c>
      <c r="I11" s="47"/>
      <c r="J11" s="48"/>
      <c r="K11" s="48"/>
      <c r="L11" s="48"/>
      <c r="M11" s="48"/>
      <c r="N11" s="48"/>
      <c r="O11" s="49"/>
    </row>
    <row r="12" spans="2:15" ht="16.5" customHeight="1">
      <c r="B12" s="18"/>
      <c r="C12" s="19"/>
      <c r="D12" s="20"/>
      <c r="E12" s="20"/>
      <c r="F12" s="21"/>
      <c r="G12" s="21"/>
      <c r="H12" s="22" t="s">
        <v>966</v>
      </c>
      <c r="I12" s="47"/>
      <c r="J12" s="48"/>
      <c r="K12" s="48"/>
      <c r="L12" s="48"/>
      <c r="M12" s="48"/>
      <c r="N12" s="48"/>
      <c r="O12" s="49"/>
    </row>
    <row r="13" spans="2:15" ht="16.5" customHeight="1">
      <c r="B13" s="18"/>
      <c r="C13" s="19"/>
      <c r="D13" s="20"/>
      <c r="E13" s="20"/>
      <c r="F13" s="21"/>
      <c r="G13" s="21"/>
      <c r="H13" s="23" t="s">
        <v>952</v>
      </c>
      <c r="I13" s="50"/>
      <c r="J13" s="51"/>
      <c r="K13" s="51"/>
      <c r="L13" s="51"/>
      <c r="M13" s="51"/>
      <c r="N13" s="51"/>
      <c r="O13" s="52"/>
    </row>
    <row r="14" spans="2:15" ht="16.5" customHeight="1">
      <c r="B14" s="24"/>
      <c r="C14" s="25"/>
      <c r="D14" s="26"/>
      <c r="E14" s="26"/>
      <c r="F14" s="27"/>
      <c r="G14" s="27"/>
      <c r="H14" s="28" t="s">
        <v>967</v>
      </c>
      <c r="I14" s="53">
        <v>7500</v>
      </c>
      <c r="J14" s="27"/>
      <c r="K14" s="27"/>
      <c r="L14" s="27"/>
      <c r="M14" s="27">
        <v>7500</v>
      </c>
      <c r="N14" s="27"/>
      <c r="O14" s="54"/>
    </row>
    <row r="15" spans="2:15" ht="16.5" customHeight="1">
      <c r="B15" s="13">
        <v>2</v>
      </c>
      <c r="C15" s="14" t="s">
        <v>968</v>
      </c>
      <c r="D15" s="15">
        <v>2020</v>
      </c>
      <c r="E15" s="15">
        <v>2020</v>
      </c>
      <c r="F15" s="16">
        <v>1800</v>
      </c>
      <c r="G15" s="16">
        <v>1800</v>
      </c>
      <c r="H15" s="29" t="s">
        <v>964</v>
      </c>
      <c r="I15" s="55">
        <v>1500</v>
      </c>
      <c r="J15" s="56">
        <v>150</v>
      </c>
      <c r="K15" s="56">
        <v>500</v>
      </c>
      <c r="L15" s="56">
        <v>700</v>
      </c>
      <c r="M15" s="56">
        <v>1500</v>
      </c>
      <c r="N15" s="56"/>
      <c r="O15" s="57"/>
    </row>
    <row r="16" spans="2:15" ht="16.5" customHeight="1">
      <c r="B16" s="18"/>
      <c r="C16" s="19"/>
      <c r="D16" s="20"/>
      <c r="E16" s="20"/>
      <c r="F16" s="21"/>
      <c r="G16" s="21"/>
      <c r="H16" s="22" t="s">
        <v>965</v>
      </c>
      <c r="I16" s="47"/>
      <c r="J16" s="48"/>
      <c r="K16" s="48"/>
      <c r="L16" s="48"/>
      <c r="M16" s="48"/>
      <c r="N16" s="48"/>
      <c r="O16" s="49"/>
    </row>
    <row r="17" spans="2:15" ht="16.5" customHeight="1">
      <c r="B17" s="18"/>
      <c r="C17" s="19"/>
      <c r="D17" s="20"/>
      <c r="E17" s="20"/>
      <c r="F17" s="21"/>
      <c r="G17" s="21"/>
      <c r="H17" s="22" t="s">
        <v>966</v>
      </c>
      <c r="I17" s="47"/>
      <c r="J17" s="48"/>
      <c r="K17" s="48"/>
      <c r="L17" s="48"/>
      <c r="M17" s="48"/>
      <c r="N17" s="48"/>
      <c r="O17" s="49"/>
    </row>
    <row r="18" spans="2:15" ht="16.5" customHeight="1">
      <c r="B18" s="18"/>
      <c r="C18" s="19"/>
      <c r="D18" s="20"/>
      <c r="E18" s="20"/>
      <c r="F18" s="21"/>
      <c r="G18" s="21"/>
      <c r="H18" s="23" t="s">
        <v>952</v>
      </c>
      <c r="I18" s="50"/>
      <c r="J18" s="51"/>
      <c r="K18" s="51"/>
      <c r="L18" s="51"/>
      <c r="M18" s="51"/>
      <c r="N18" s="51"/>
      <c r="O18" s="52"/>
    </row>
    <row r="19" spans="2:15" ht="16.5" customHeight="1">
      <c r="B19" s="24"/>
      <c r="C19" s="25"/>
      <c r="D19" s="26"/>
      <c r="E19" s="26"/>
      <c r="F19" s="27"/>
      <c r="G19" s="27"/>
      <c r="H19" s="28" t="s">
        <v>967</v>
      </c>
      <c r="I19" s="50">
        <v>1500</v>
      </c>
      <c r="J19" s="51">
        <v>150</v>
      </c>
      <c r="K19" s="51">
        <v>500</v>
      </c>
      <c r="L19" s="27">
        <v>700</v>
      </c>
      <c r="M19" s="27">
        <v>1500</v>
      </c>
      <c r="N19" s="27"/>
      <c r="O19" s="54"/>
    </row>
    <row r="20" spans="2:15" ht="16.5" customHeight="1">
      <c r="B20" s="13">
        <v>3</v>
      </c>
      <c r="C20" s="14" t="s">
        <v>969</v>
      </c>
      <c r="D20" s="15">
        <v>2020</v>
      </c>
      <c r="E20" s="15">
        <v>2020</v>
      </c>
      <c r="F20" s="16">
        <v>806</v>
      </c>
      <c r="G20" s="16">
        <v>806</v>
      </c>
      <c r="H20" s="17" t="s">
        <v>964</v>
      </c>
      <c r="I20" s="44">
        <v>600</v>
      </c>
      <c r="J20" s="45">
        <v>100</v>
      </c>
      <c r="K20" s="45">
        <v>300</v>
      </c>
      <c r="L20" s="45">
        <v>450</v>
      </c>
      <c r="M20" s="45">
        <v>600</v>
      </c>
      <c r="N20" s="45"/>
      <c r="O20" s="46"/>
    </row>
    <row r="21" spans="2:15" ht="16.5" customHeight="1">
      <c r="B21" s="18"/>
      <c r="C21" s="19"/>
      <c r="D21" s="20"/>
      <c r="E21" s="20"/>
      <c r="F21" s="21"/>
      <c r="G21" s="21"/>
      <c r="H21" s="22" t="s">
        <v>965</v>
      </c>
      <c r="I21" s="47"/>
      <c r="J21" s="48"/>
      <c r="K21" s="48"/>
      <c r="L21" s="48"/>
      <c r="M21" s="48"/>
      <c r="N21" s="48"/>
      <c r="O21" s="49"/>
    </row>
    <row r="22" spans="2:15" ht="16.5" customHeight="1">
      <c r="B22" s="18"/>
      <c r="C22" s="19"/>
      <c r="D22" s="20"/>
      <c r="E22" s="20"/>
      <c r="F22" s="21"/>
      <c r="G22" s="21"/>
      <c r="H22" s="22" t="s">
        <v>966</v>
      </c>
      <c r="I22" s="47"/>
      <c r="J22" s="48"/>
      <c r="K22" s="48"/>
      <c r="L22" s="48"/>
      <c r="M22" s="48"/>
      <c r="N22" s="48"/>
      <c r="O22" s="49"/>
    </row>
    <row r="23" spans="2:15" ht="16.5" customHeight="1">
      <c r="B23" s="18"/>
      <c r="C23" s="19"/>
      <c r="D23" s="20"/>
      <c r="E23" s="20"/>
      <c r="F23" s="21"/>
      <c r="G23" s="21"/>
      <c r="H23" s="30" t="s">
        <v>952</v>
      </c>
      <c r="I23" s="53"/>
      <c r="J23" s="27"/>
      <c r="K23" s="27"/>
      <c r="L23" s="27"/>
      <c r="M23" s="27"/>
      <c r="N23" s="27"/>
      <c r="O23" s="54"/>
    </row>
    <row r="24" spans="2:15" ht="16.5" customHeight="1">
      <c r="B24" s="24"/>
      <c r="C24" s="25"/>
      <c r="D24" s="26"/>
      <c r="E24" s="26"/>
      <c r="F24" s="27"/>
      <c r="G24" s="27"/>
      <c r="H24" s="28" t="s">
        <v>967</v>
      </c>
      <c r="I24" s="50">
        <v>600</v>
      </c>
      <c r="J24" s="51">
        <v>100</v>
      </c>
      <c r="K24" s="51">
        <v>300</v>
      </c>
      <c r="L24" s="27">
        <v>450</v>
      </c>
      <c r="M24" s="27">
        <v>600</v>
      </c>
      <c r="N24" s="27"/>
      <c r="O24" s="54"/>
    </row>
    <row r="25" spans="2:15" ht="16.5" customHeight="1">
      <c r="B25" s="13">
        <v>4</v>
      </c>
      <c r="C25" s="14" t="s">
        <v>871</v>
      </c>
      <c r="D25" s="15">
        <v>2020</v>
      </c>
      <c r="E25" s="15">
        <v>2020</v>
      </c>
      <c r="F25" s="16">
        <v>580</v>
      </c>
      <c r="G25" s="16">
        <v>580</v>
      </c>
      <c r="H25" s="29" t="s">
        <v>964</v>
      </c>
      <c r="I25" s="55">
        <v>300</v>
      </c>
      <c r="J25" s="56">
        <v>300</v>
      </c>
      <c r="K25" s="56">
        <v>300</v>
      </c>
      <c r="L25" s="56">
        <v>300</v>
      </c>
      <c r="M25" s="56">
        <v>300</v>
      </c>
      <c r="N25" s="56"/>
      <c r="O25" s="57"/>
    </row>
    <row r="26" spans="2:15" ht="16.5" customHeight="1">
      <c r="B26" s="18"/>
      <c r="C26" s="19"/>
      <c r="D26" s="20"/>
      <c r="E26" s="20"/>
      <c r="F26" s="21"/>
      <c r="G26" s="21"/>
      <c r="H26" s="22" t="s">
        <v>965</v>
      </c>
      <c r="I26" s="47"/>
      <c r="J26" s="48"/>
      <c r="K26" s="48"/>
      <c r="L26" s="48"/>
      <c r="M26" s="48"/>
      <c r="N26" s="48"/>
      <c r="O26" s="49"/>
    </row>
    <row r="27" spans="2:15" ht="16.5" customHeight="1">
      <c r="B27" s="18"/>
      <c r="C27" s="19"/>
      <c r="D27" s="20"/>
      <c r="E27" s="20"/>
      <c r="F27" s="21"/>
      <c r="G27" s="21"/>
      <c r="H27" s="31" t="s">
        <v>966</v>
      </c>
      <c r="I27" s="58"/>
      <c r="J27" s="59"/>
      <c r="K27" s="59"/>
      <c r="L27" s="59"/>
      <c r="M27" s="59"/>
      <c r="N27" s="59"/>
      <c r="O27" s="60"/>
    </row>
    <row r="28" spans="2:15" ht="16.5" customHeight="1">
      <c r="B28" s="18"/>
      <c r="C28" s="19"/>
      <c r="D28" s="20"/>
      <c r="E28" s="20"/>
      <c r="F28" s="21"/>
      <c r="G28" s="21"/>
      <c r="H28" s="23" t="s">
        <v>952</v>
      </c>
      <c r="I28" s="50"/>
      <c r="J28" s="51"/>
      <c r="K28" s="51"/>
      <c r="L28" s="51"/>
      <c r="M28" s="51"/>
      <c r="N28" s="51"/>
      <c r="O28" s="52"/>
    </row>
    <row r="29" spans="2:15" ht="16.5" customHeight="1">
      <c r="B29" s="24"/>
      <c r="C29" s="25"/>
      <c r="D29" s="26"/>
      <c r="E29" s="26"/>
      <c r="F29" s="27"/>
      <c r="G29" s="27"/>
      <c r="H29" s="28" t="s">
        <v>967</v>
      </c>
      <c r="I29" s="50">
        <v>300</v>
      </c>
      <c r="J29" s="51">
        <v>300</v>
      </c>
      <c r="K29" s="51">
        <v>300</v>
      </c>
      <c r="L29" s="27">
        <v>300</v>
      </c>
      <c r="M29" s="27">
        <v>300</v>
      </c>
      <c r="N29" s="27"/>
      <c r="O29" s="54"/>
    </row>
    <row r="30" spans="1:15" ht="16.5" customHeight="1">
      <c r="A30" s="32"/>
      <c r="B30" s="13">
        <v>5</v>
      </c>
      <c r="C30" s="14" t="s">
        <v>970</v>
      </c>
      <c r="D30" s="15">
        <v>2020</v>
      </c>
      <c r="E30" s="15">
        <v>2020</v>
      </c>
      <c r="F30" s="16">
        <v>520</v>
      </c>
      <c r="G30" s="16">
        <v>520</v>
      </c>
      <c r="H30" s="17" t="s">
        <v>964</v>
      </c>
      <c r="I30" s="44">
        <v>300</v>
      </c>
      <c r="J30" s="45"/>
      <c r="K30" s="45">
        <v>100</v>
      </c>
      <c r="L30" s="45">
        <v>200</v>
      </c>
      <c r="M30" s="45">
        <v>300</v>
      </c>
      <c r="N30" s="45"/>
      <c r="O30" s="46"/>
    </row>
    <row r="31" spans="1:15" ht="16.5" customHeight="1">
      <c r="A31" s="32"/>
      <c r="B31" s="18"/>
      <c r="C31" s="19"/>
      <c r="D31" s="20"/>
      <c r="E31" s="20"/>
      <c r="F31" s="21"/>
      <c r="G31" s="21"/>
      <c r="H31" s="22" t="s">
        <v>965</v>
      </c>
      <c r="I31" s="47"/>
      <c r="J31" s="48"/>
      <c r="K31" s="48"/>
      <c r="L31" s="48"/>
      <c r="M31" s="48"/>
      <c r="N31" s="48"/>
      <c r="O31" s="49"/>
    </row>
    <row r="32" spans="1:15" ht="16.5" customHeight="1">
      <c r="A32" s="32"/>
      <c r="B32" s="18"/>
      <c r="C32" s="19"/>
      <c r="D32" s="20"/>
      <c r="E32" s="20"/>
      <c r="F32" s="21"/>
      <c r="G32" s="21"/>
      <c r="H32" s="22" t="s">
        <v>966</v>
      </c>
      <c r="I32" s="47"/>
      <c r="J32" s="48"/>
      <c r="K32" s="48"/>
      <c r="L32" s="61"/>
      <c r="M32" s="48"/>
      <c r="N32" s="61"/>
      <c r="O32" s="49"/>
    </row>
    <row r="33" spans="1:15" ht="16.5" customHeight="1">
      <c r="A33" s="32"/>
      <c r="B33" s="18"/>
      <c r="C33" s="19"/>
      <c r="D33" s="20"/>
      <c r="E33" s="20"/>
      <c r="F33" s="21"/>
      <c r="G33" s="21"/>
      <c r="H33" s="33" t="s">
        <v>952</v>
      </c>
      <c r="I33" s="62"/>
      <c r="J33" s="51"/>
      <c r="K33" s="51"/>
      <c r="L33" s="51"/>
      <c r="M33" s="51"/>
      <c r="N33" s="63"/>
      <c r="O33" s="52"/>
    </row>
    <row r="34" spans="1:256" s="1" customFormat="1" ht="16.5" customHeight="1">
      <c r="A34" s="32"/>
      <c r="B34" s="24"/>
      <c r="C34" s="25"/>
      <c r="D34" s="26"/>
      <c r="E34" s="26"/>
      <c r="F34" s="27"/>
      <c r="G34" s="27"/>
      <c r="H34" s="34" t="s">
        <v>967</v>
      </c>
      <c r="I34" s="50">
        <v>300</v>
      </c>
      <c r="J34" s="51"/>
      <c r="K34" s="51">
        <v>100</v>
      </c>
      <c r="L34" s="27">
        <v>200</v>
      </c>
      <c r="M34" s="27">
        <v>300</v>
      </c>
      <c r="N34" s="64"/>
      <c r="O34" s="6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5" ht="16.5" customHeight="1">
      <c r="A35" s="32"/>
      <c r="B35" s="13">
        <v>6</v>
      </c>
      <c r="C35" s="14" t="s">
        <v>971</v>
      </c>
      <c r="D35" s="15">
        <v>2020</v>
      </c>
      <c r="E35" s="15">
        <v>2020</v>
      </c>
      <c r="F35" s="16">
        <v>200</v>
      </c>
      <c r="G35" s="16">
        <v>200</v>
      </c>
      <c r="H35" s="17" t="s">
        <v>964</v>
      </c>
      <c r="I35" s="44">
        <v>300</v>
      </c>
      <c r="J35" s="45"/>
      <c r="K35" s="45">
        <v>100</v>
      </c>
      <c r="L35" s="45">
        <v>200</v>
      </c>
      <c r="M35" s="45">
        <v>300</v>
      </c>
      <c r="N35" s="45"/>
      <c r="O35" s="46"/>
    </row>
    <row r="36" spans="1:15" ht="16.5" customHeight="1">
      <c r="A36" s="32"/>
      <c r="B36" s="18"/>
      <c r="C36" s="19"/>
      <c r="D36" s="20"/>
      <c r="E36" s="20"/>
      <c r="F36" s="21"/>
      <c r="G36" s="21"/>
      <c r="H36" s="22" t="s">
        <v>965</v>
      </c>
      <c r="I36" s="47"/>
      <c r="J36" s="48"/>
      <c r="K36" s="48"/>
      <c r="L36" s="48"/>
      <c r="M36" s="48"/>
      <c r="N36" s="48"/>
      <c r="O36" s="49"/>
    </row>
    <row r="37" spans="1:15" ht="16.5" customHeight="1">
      <c r="A37" s="32"/>
      <c r="B37" s="18"/>
      <c r="C37" s="19"/>
      <c r="D37" s="20"/>
      <c r="E37" s="20"/>
      <c r="F37" s="21"/>
      <c r="G37" s="21"/>
      <c r="H37" s="22" t="s">
        <v>966</v>
      </c>
      <c r="I37" s="47"/>
      <c r="J37" s="48"/>
      <c r="K37" s="48"/>
      <c r="L37" s="61"/>
      <c r="M37" s="48"/>
      <c r="N37" s="61"/>
      <c r="O37" s="49"/>
    </row>
    <row r="38" spans="1:15" ht="16.5" customHeight="1">
      <c r="A38" s="32"/>
      <c r="B38" s="18"/>
      <c r="C38" s="19"/>
      <c r="D38" s="20"/>
      <c r="E38" s="20"/>
      <c r="F38" s="21"/>
      <c r="G38" s="21"/>
      <c r="H38" s="33" t="s">
        <v>952</v>
      </c>
      <c r="I38" s="62"/>
      <c r="J38" s="51"/>
      <c r="K38" s="51"/>
      <c r="L38" s="51"/>
      <c r="M38" s="51"/>
      <c r="N38" s="63"/>
      <c r="O38" s="52"/>
    </row>
    <row r="39" spans="1:256" s="1" customFormat="1" ht="16.5" customHeight="1">
      <c r="A39" s="32"/>
      <c r="B39" s="24"/>
      <c r="C39" s="25"/>
      <c r="D39" s="26"/>
      <c r="E39" s="26"/>
      <c r="F39" s="27"/>
      <c r="G39" s="27"/>
      <c r="H39" s="34" t="s">
        <v>967</v>
      </c>
      <c r="I39" s="50">
        <v>300</v>
      </c>
      <c r="J39" s="51"/>
      <c r="K39" s="51">
        <v>100</v>
      </c>
      <c r="L39" s="27">
        <v>200</v>
      </c>
      <c r="M39" s="27">
        <v>300</v>
      </c>
      <c r="N39" s="64"/>
      <c r="O39" s="6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:15" ht="16.5" customHeight="1">
      <c r="B40" s="13">
        <v>7</v>
      </c>
      <c r="C40" s="14" t="s">
        <v>952</v>
      </c>
      <c r="D40" s="15">
        <v>2020</v>
      </c>
      <c r="E40" s="15">
        <v>2020</v>
      </c>
      <c r="F40" s="16">
        <v>2000</v>
      </c>
      <c r="G40" s="16">
        <v>2000</v>
      </c>
      <c r="H40" s="17" t="s">
        <v>964</v>
      </c>
      <c r="I40" s="44">
        <v>1700</v>
      </c>
      <c r="J40" s="45">
        <v>250</v>
      </c>
      <c r="K40" s="45">
        <v>500</v>
      </c>
      <c r="L40" s="45">
        <v>1000</v>
      </c>
      <c r="M40" s="45">
        <v>1700</v>
      </c>
      <c r="N40" s="45"/>
      <c r="O40" s="46"/>
    </row>
    <row r="41" spans="2:15" ht="16.5" customHeight="1">
      <c r="B41" s="18"/>
      <c r="C41" s="19"/>
      <c r="D41" s="20"/>
      <c r="E41" s="20"/>
      <c r="F41" s="21"/>
      <c r="G41" s="21"/>
      <c r="H41" s="22" t="s">
        <v>965</v>
      </c>
      <c r="I41" s="47"/>
      <c r="J41" s="48"/>
      <c r="K41" s="48"/>
      <c r="L41" s="48"/>
      <c r="M41" s="48"/>
      <c r="N41" s="48"/>
      <c r="O41" s="49"/>
    </row>
    <row r="42" spans="2:15" ht="16.5" customHeight="1">
      <c r="B42" s="18"/>
      <c r="C42" s="19"/>
      <c r="D42" s="20"/>
      <c r="E42" s="20"/>
      <c r="F42" s="21"/>
      <c r="G42" s="21"/>
      <c r="H42" s="22" t="s">
        <v>966</v>
      </c>
      <c r="I42" s="47"/>
      <c r="J42" s="48"/>
      <c r="K42" s="48"/>
      <c r="L42" s="48"/>
      <c r="M42" s="48"/>
      <c r="N42" s="48"/>
      <c r="O42" s="49"/>
    </row>
    <row r="43" spans="2:15" ht="16.5" customHeight="1">
      <c r="B43" s="18"/>
      <c r="C43" s="19"/>
      <c r="D43" s="20"/>
      <c r="E43" s="20"/>
      <c r="F43" s="21"/>
      <c r="G43" s="21"/>
      <c r="H43" s="23" t="s">
        <v>952</v>
      </c>
      <c r="I43" s="50"/>
      <c r="J43" s="51"/>
      <c r="K43" s="51"/>
      <c r="L43" s="51"/>
      <c r="M43" s="51"/>
      <c r="N43" s="51"/>
      <c r="O43" s="52"/>
    </row>
    <row r="44" spans="2:15" ht="16.5" customHeight="1">
      <c r="B44" s="24"/>
      <c r="C44" s="25"/>
      <c r="D44" s="26"/>
      <c r="E44" s="26"/>
      <c r="F44" s="27"/>
      <c r="G44" s="27"/>
      <c r="H44" s="28" t="s">
        <v>967</v>
      </c>
      <c r="I44" s="53">
        <v>1700</v>
      </c>
      <c r="J44" s="27">
        <v>250</v>
      </c>
      <c r="K44" s="27">
        <v>500</v>
      </c>
      <c r="L44" s="27">
        <v>1000</v>
      </c>
      <c r="M44" s="27">
        <v>1700</v>
      </c>
      <c r="N44" s="27"/>
      <c r="O44" s="54"/>
    </row>
    <row r="45" spans="2:15" ht="16.5" customHeight="1">
      <c r="B45" s="13">
        <v>8</v>
      </c>
      <c r="C45" s="14" t="s">
        <v>873</v>
      </c>
      <c r="D45" s="15"/>
      <c r="E45" s="15"/>
      <c r="F45" s="16"/>
      <c r="G45" s="16"/>
      <c r="H45" s="29" t="s">
        <v>964</v>
      </c>
      <c r="I45" s="55">
        <v>600</v>
      </c>
      <c r="J45" s="56"/>
      <c r="K45" s="56">
        <v>600</v>
      </c>
      <c r="L45" s="56">
        <v>600</v>
      </c>
      <c r="M45" s="56">
        <v>600</v>
      </c>
      <c r="N45" s="56"/>
      <c r="O45" s="57"/>
    </row>
    <row r="46" spans="2:15" ht="16.5" customHeight="1">
      <c r="B46" s="18"/>
      <c r="C46" s="19"/>
      <c r="D46" s="20"/>
      <c r="E46" s="20"/>
      <c r="F46" s="21"/>
      <c r="G46" s="21"/>
      <c r="H46" s="22" t="s">
        <v>965</v>
      </c>
      <c r="I46" s="47"/>
      <c r="J46" s="48"/>
      <c r="K46" s="48"/>
      <c r="L46" s="48"/>
      <c r="M46" s="48"/>
      <c r="N46" s="48"/>
      <c r="O46" s="49"/>
    </row>
    <row r="47" spans="2:15" ht="16.5" customHeight="1">
      <c r="B47" s="18"/>
      <c r="C47" s="19"/>
      <c r="D47" s="20"/>
      <c r="E47" s="20"/>
      <c r="F47" s="21"/>
      <c r="G47" s="21"/>
      <c r="H47" s="22" t="s">
        <v>966</v>
      </c>
      <c r="I47" s="47"/>
      <c r="J47" s="48"/>
      <c r="K47" s="48"/>
      <c r="L47" s="48"/>
      <c r="M47" s="48"/>
      <c r="N47" s="48"/>
      <c r="O47" s="49"/>
    </row>
    <row r="48" spans="2:15" ht="16.5" customHeight="1">
      <c r="B48" s="18"/>
      <c r="C48" s="19"/>
      <c r="D48" s="20"/>
      <c r="E48" s="20"/>
      <c r="F48" s="21"/>
      <c r="G48" s="21"/>
      <c r="H48" s="23" t="s">
        <v>952</v>
      </c>
      <c r="I48" s="50"/>
      <c r="J48" s="51"/>
      <c r="K48" s="51"/>
      <c r="L48" s="51"/>
      <c r="M48" s="51"/>
      <c r="N48" s="51"/>
      <c r="O48" s="52"/>
    </row>
    <row r="49" spans="2:15" ht="16.5" customHeight="1">
      <c r="B49" s="24"/>
      <c r="C49" s="25"/>
      <c r="D49" s="26"/>
      <c r="E49" s="26"/>
      <c r="F49" s="27"/>
      <c r="G49" s="27"/>
      <c r="H49" s="28" t="s">
        <v>967</v>
      </c>
      <c r="I49" s="50">
        <v>600</v>
      </c>
      <c r="J49" s="51"/>
      <c r="K49" s="51">
        <v>600</v>
      </c>
      <c r="L49" s="27">
        <v>600</v>
      </c>
      <c r="M49" s="27">
        <v>600</v>
      </c>
      <c r="N49" s="27"/>
      <c r="O49" s="54"/>
    </row>
    <row r="50" spans="2:15" ht="16.5" customHeight="1">
      <c r="B50" s="13">
        <v>9</v>
      </c>
      <c r="C50" s="14" t="s">
        <v>972</v>
      </c>
      <c r="D50" s="15"/>
      <c r="E50" s="15"/>
      <c r="F50" s="16"/>
      <c r="G50" s="16"/>
      <c r="H50" s="17" t="s">
        <v>964</v>
      </c>
      <c r="I50" s="44">
        <v>1177</v>
      </c>
      <c r="J50" s="45"/>
      <c r="K50" s="45">
        <v>1177</v>
      </c>
      <c r="L50" s="66">
        <v>1177</v>
      </c>
      <c r="M50" s="66">
        <v>1177</v>
      </c>
      <c r="N50" s="45"/>
      <c r="O50" s="46"/>
    </row>
    <row r="51" spans="2:15" ht="16.5" customHeight="1">
      <c r="B51" s="18"/>
      <c r="C51" s="19"/>
      <c r="D51" s="20"/>
      <c r="E51" s="20"/>
      <c r="F51" s="21"/>
      <c r="G51" s="21"/>
      <c r="H51" s="22" t="s">
        <v>965</v>
      </c>
      <c r="I51" s="47"/>
      <c r="J51" s="48"/>
      <c r="K51" s="48"/>
      <c r="L51" s="67"/>
      <c r="M51" s="67"/>
      <c r="N51" s="48"/>
      <c r="O51" s="49"/>
    </row>
    <row r="52" spans="2:15" ht="16.5" customHeight="1">
      <c r="B52" s="18"/>
      <c r="C52" s="19"/>
      <c r="D52" s="20"/>
      <c r="E52" s="20"/>
      <c r="F52" s="21"/>
      <c r="G52" s="21"/>
      <c r="H52" s="22" t="s">
        <v>966</v>
      </c>
      <c r="I52" s="47"/>
      <c r="J52" s="48"/>
      <c r="K52" s="48"/>
      <c r="L52" s="67"/>
      <c r="M52" s="67"/>
      <c r="N52" s="48"/>
      <c r="O52" s="49"/>
    </row>
    <row r="53" spans="2:15" ht="16.5" customHeight="1">
      <c r="B53" s="18"/>
      <c r="C53" s="19"/>
      <c r="D53" s="20"/>
      <c r="E53" s="20"/>
      <c r="F53" s="21"/>
      <c r="G53" s="21"/>
      <c r="H53" s="30" t="s">
        <v>952</v>
      </c>
      <c r="I53" s="53"/>
      <c r="J53" s="27"/>
      <c r="K53" s="27"/>
      <c r="L53" s="68"/>
      <c r="M53" s="68"/>
      <c r="N53" s="27"/>
      <c r="O53" s="54"/>
    </row>
    <row r="54" spans="2:15" ht="16.5" customHeight="1">
      <c r="B54" s="24"/>
      <c r="C54" s="25"/>
      <c r="D54" s="26"/>
      <c r="E54" s="26"/>
      <c r="F54" s="27"/>
      <c r="G54" s="27"/>
      <c r="H54" s="28" t="s">
        <v>967</v>
      </c>
      <c r="I54" s="50">
        <v>1177</v>
      </c>
      <c r="J54" s="51"/>
      <c r="K54" s="51">
        <v>1177</v>
      </c>
      <c r="L54" s="68">
        <v>1177</v>
      </c>
      <c r="M54" s="68">
        <v>1177</v>
      </c>
      <c r="N54" s="27"/>
      <c r="O54" s="54"/>
    </row>
    <row r="55" spans="2:15" ht="16.5" customHeight="1">
      <c r="B55" s="13">
        <v>10</v>
      </c>
      <c r="C55" s="14" t="s">
        <v>876</v>
      </c>
      <c r="D55" s="15"/>
      <c r="E55" s="15"/>
      <c r="F55" s="16"/>
      <c r="G55" s="16"/>
      <c r="H55" s="29" t="s">
        <v>964</v>
      </c>
      <c r="I55" s="55">
        <v>7023</v>
      </c>
      <c r="J55" s="56"/>
      <c r="K55" s="56">
        <v>7023</v>
      </c>
      <c r="L55" s="69">
        <v>7023</v>
      </c>
      <c r="M55" s="69">
        <v>7023</v>
      </c>
      <c r="N55" s="56"/>
      <c r="O55" s="57"/>
    </row>
    <row r="56" spans="2:15" ht="16.5" customHeight="1">
      <c r="B56" s="18"/>
      <c r="C56" s="19"/>
      <c r="D56" s="20"/>
      <c r="E56" s="20"/>
      <c r="F56" s="21"/>
      <c r="G56" s="21"/>
      <c r="H56" s="22" t="s">
        <v>965</v>
      </c>
      <c r="I56" s="47"/>
      <c r="J56" s="48"/>
      <c r="K56" s="48"/>
      <c r="L56" s="67"/>
      <c r="M56" s="67"/>
      <c r="N56" s="48"/>
      <c r="O56" s="49"/>
    </row>
    <row r="57" spans="2:15" ht="16.5" customHeight="1">
      <c r="B57" s="18"/>
      <c r="C57" s="19"/>
      <c r="D57" s="20"/>
      <c r="E57" s="20"/>
      <c r="F57" s="21"/>
      <c r="G57" s="21"/>
      <c r="H57" s="31" t="s">
        <v>966</v>
      </c>
      <c r="I57" s="58"/>
      <c r="J57" s="59"/>
      <c r="K57" s="59"/>
      <c r="L57" s="70"/>
      <c r="M57" s="70"/>
      <c r="N57" s="59"/>
      <c r="O57" s="60"/>
    </row>
    <row r="58" spans="2:15" ht="16.5" customHeight="1">
      <c r="B58" s="18"/>
      <c r="C58" s="19"/>
      <c r="D58" s="20"/>
      <c r="E58" s="20"/>
      <c r="F58" s="21"/>
      <c r="G58" s="21"/>
      <c r="H58" s="23" t="s">
        <v>952</v>
      </c>
      <c r="I58" s="50"/>
      <c r="J58" s="51"/>
      <c r="K58" s="51"/>
      <c r="L58" s="71"/>
      <c r="M58" s="71"/>
      <c r="N58" s="51"/>
      <c r="O58" s="52"/>
    </row>
    <row r="59" spans="2:15" ht="16.5" customHeight="1">
      <c r="B59" s="24"/>
      <c r="C59" s="25"/>
      <c r="D59" s="26"/>
      <c r="E59" s="26"/>
      <c r="F59" s="27"/>
      <c r="G59" s="27"/>
      <c r="H59" s="28" t="s">
        <v>967</v>
      </c>
      <c r="I59" s="50">
        <v>7023</v>
      </c>
      <c r="J59" s="51"/>
      <c r="K59" s="51">
        <v>7023</v>
      </c>
      <c r="L59" s="68">
        <v>7023</v>
      </c>
      <c r="M59" s="68">
        <v>7023</v>
      </c>
      <c r="N59" s="27"/>
      <c r="O59" s="54"/>
    </row>
    <row r="60" spans="1:242" s="1" customFormat="1" ht="18" customHeight="1">
      <c r="A60" s="32"/>
      <c r="B60" s="13">
        <v>11</v>
      </c>
      <c r="C60" s="14" t="s">
        <v>973</v>
      </c>
      <c r="D60" s="15">
        <v>2020</v>
      </c>
      <c r="E60" s="15">
        <v>2020</v>
      </c>
      <c r="F60" s="16">
        <v>2934</v>
      </c>
      <c r="G60" s="16">
        <v>2934</v>
      </c>
      <c r="H60" s="17" t="s">
        <v>964</v>
      </c>
      <c r="I60" s="44"/>
      <c r="J60" s="45"/>
      <c r="K60" s="45"/>
      <c r="L60" s="45"/>
      <c r="M60" s="45"/>
      <c r="N60" s="45"/>
      <c r="O60" s="4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</row>
    <row r="61" spans="1:242" s="1" customFormat="1" ht="17.25" customHeight="1">
      <c r="A61" s="2"/>
      <c r="B61" s="18"/>
      <c r="C61" s="19"/>
      <c r="D61" s="20"/>
      <c r="E61" s="20"/>
      <c r="F61" s="21"/>
      <c r="G61" s="21"/>
      <c r="H61" s="22" t="s">
        <v>965</v>
      </c>
      <c r="I61" s="47"/>
      <c r="J61" s="48"/>
      <c r="K61" s="48"/>
      <c r="L61" s="48"/>
      <c r="M61" s="48"/>
      <c r="N61" s="48"/>
      <c r="O61" s="4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pans="1:242" s="1" customFormat="1" ht="19.5" customHeight="1">
      <c r="A62" s="2"/>
      <c r="B62" s="18"/>
      <c r="C62" s="19"/>
      <c r="D62" s="20"/>
      <c r="E62" s="20"/>
      <c r="F62" s="21"/>
      <c r="G62" s="21"/>
      <c r="H62" s="22" t="s">
        <v>966</v>
      </c>
      <c r="I62" s="47"/>
      <c r="J62" s="48"/>
      <c r="K62" s="48"/>
      <c r="L62" s="61"/>
      <c r="M62" s="48"/>
      <c r="N62" s="61"/>
      <c r="O62" s="4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</row>
    <row r="63" spans="1:242" s="1" customFormat="1" ht="18.75" customHeight="1">
      <c r="A63" s="2"/>
      <c r="B63" s="18"/>
      <c r="C63" s="19"/>
      <c r="D63" s="20"/>
      <c r="E63" s="20"/>
      <c r="F63" s="21"/>
      <c r="G63" s="21"/>
      <c r="H63" s="33" t="s">
        <v>952</v>
      </c>
      <c r="I63" s="62"/>
      <c r="J63" s="51"/>
      <c r="K63" s="51"/>
      <c r="L63" s="51"/>
      <c r="M63" s="51"/>
      <c r="N63" s="63"/>
      <c r="O63" s="5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</row>
    <row r="64" spans="1:242" s="1" customFormat="1" ht="24.75" customHeight="1">
      <c r="A64" s="2"/>
      <c r="B64" s="24"/>
      <c r="C64" s="25"/>
      <c r="D64" s="26"/>
      <c r="E64" s="26"/>
      <c r="F64" s="27"/>
      <c r="G64" s="27"/>
      <c r="H64" s="34" t="s">
        <v>967</v>
      </c>
      <c r="I64" s="50"/>
      <c r="J64" s="51"/>
      <c r="K64" s="51"/>
      <c r="L64" s="27"/>
      <c r="M64" s="27"/>
      <c r="N64" s="64"/>
      <c r="O64" s="6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</row>
    <row r="65" spans="1:242" s="1" customFormat="1" ht="22.5" customHeight="1">
      <c r="A65" s="2"/>
      <c r="B65" s="13">
        <v>12</v>
      </c>
      <c r="C65" s="14" t="s">
        <v>974</v>
      </c>
      <c r="D65" s="15">
        <v>2020</v>
      </c>
      <c r="E65" s="15">
        <v>2020</v>
      </c>
      <c r="F65" s="16">
        <v>500</v>
      </c>
      <c r="G65" s="16">
        <v>500</v>
      </c>
      <c r="H65" s="17" t="s">
        <v>964</v>
      </c>
      <c r="I65" s="44"/>
      <c r="J65" s="45"/>
      <c r="K65" s="45"/>
      <c r="L65" s="45"/>
      <c r="M65" s="45"/>
      <c r="N65" s="45"/>
      <c r="O65" s="4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</row>
    <row r="66" spans="1:242" s="1" customFormat="1" ht="19.5" customHeight="1">
      <c r="A66" s="2"/>
      <c r="B66" s="18"/>
      <c r="C66" s="19"/>
      <c r="D66" s="20"/>
      <c r="E66" s="20"/>
      <c r="F66" s="21"/>
      <c r="G66" s="21"/>
      <c r="H66" s="22" t="s">
        <v>965</v>
      </c>
      <c r="I66" s="47"/>
      <c r="J66" s="48"/>
      <c r="K66" s="48"/>
      <c r="L66" s="48"/>
      <c r="M66" s="48"/>
      <c r="N66" s="48"/>
      <c r="O66" s="49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</row>
    <row r="67" spans="1:242" s="1" customFormat="1" ht="19.5" customHeight="1">
      <c r="A67" s="2"/>
      <c r="B67" s="18"/>
      <c r="C67" s="19"/>
      <c r="D67" s="20"/>
      <c r="E67" s="20"/>
      <c r="F67" s="21"/>
      <c r="G67" s="21"/>
      <c r="H67" s="22" t="s">
        <v>966</v>
      </c>
      <c r="I67" s="47"/>
      <c r="J67" s="48"/>
      <c r="K67" s="48"/>
      <c r="L67" s="61"/>
      <c r="M67" s="48"/>
      <c r="N67" s="61"/>
      <c r="O67" s="4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pans="1:242" s="1" customFormat="1" ht="24.75" customHeight="1">
      <c r="A68" s="2"/>
      <c r="B68" s="18"/>
      <c r="C68" s="19"/>
      <c r="D68" s="20"/>
      <c r="E68" s="20"/>
      <c r="F68" s="21"/>
      <c r="G68" s="21"/>
      <c r="H68" s="33" t="s">
        <v>952</v>
      </c>
      <c r="I68" s="62"/>
      <c r="J68" s="51"/>
      <c r="K68" s="51"/>
      <c r="L68" s="51"/>
      <c r="M68" s="51"/>
      <c r="N68" s="63"/>
      <c r="O68" s="5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</row>
    <row r="69" spans="2:15" ht="19.5" customHeight="1">
      <c r="B69" s="24"/>
      <c r="C69" s="25"/>
      <c r="D69" s="26"/>
      <c r="E69" s="26"/>
      <c r="F69" s="27"/>
      <c r="G69" s="27"/>
      <c r="H69" s="34" t="s">
        <v>967</v>
      </c>
      <c r="I69" s="50"/>
      <c r="J69" s="51"/>
      <c r="K69" s="51"/>
      <c r="L69" s="27"/>
      <c r="M69" s="27"/>
      <c r="N69" s="64"/>
      <c r="O69" s="65"/>
    </row>
    <row r="70" spans="2:15" ht="19.5" customHeight="1">
      <c r="B70" s="13">
        <v>13</v>
      </c>
      <c r="C70" s="14" t="s">
        <v>975</v>
      </c>
      <c r="D70" s="15">
        <v>2020</v>
      </c>
      <c r="E70" s="15">
        <v>2020</v>
      </c>
      <c r="F70" s="16">
        <v>300</v>
      </c>
      <c r="G70" s="16">
        <v>300</v>
      </c>
      <c r="H70" s="17" t="s">
        <v>964</v>
      </c>
      <c r="I70" s="44"/>
      <c r="J70" s="45"/>
      <c r="K70" s="45"/>
      <c r="L70" s="45"/>
      <c r="M70" s="45"/>
      <c r="N70" s="45"/>
      <c r="O70" s="46"/>
    </row>
    <row r="71" spans="2:15" ht="19.5" customHeight="1">
      <c r="B71" s="18"/>
      <c r="C71" s="19"/>
      <c r="D71" s="20"/>
      <c r="E71" s="20"/>
      <c r="F71" s="21"/>
      <c r="G71" s="21"/>
      <c r="H71" s="22" t="s">
        <v>965</v>
      </c>
      <c r="I71" s="47"/>
      <c r="J71" s="48"/>
      <c r="K71" s="48"/>
      <c r="L71" s="48"/>
      <c r="M71" s="48"/>
      <c r="N71" s="48"/>
      <c r="O71" s="49"/>
    </row>
    <row r="72" spans="2:15" ht="15.75">
      <c r="B72" s="18"/>
      <c r="C72" s="19"/>
      <c r="D72" s="20"/>
      <c r="E72" s="20"/>
      <c r="F72" s="21"/>
      <c r="G72" s="21"/>
      <c r="H72" s="22" t="s">
        <v>966</v>
      </c>
      <c r="I72" s="47"/>
      <c r="J72" s="48"/>
      <c r="K72" s="48"/>
      <c r="L72" s="48"/>
      <c r="M72" s="48"/>
      <c r="N72" s="48"/>
      <c r="O72" s="49"/>
    </row>
    <row r="73" spans="2:15" ht="16.5">
      <c r="B73" s="18"/>
      <c r="C73" s="19"/>
      <c r="D73" s="20"/>
      <c r="E73" s="20"/>
      <c r="F73" s="21"/>
      <c r="G73" s="21"/>
      <c r="H73" s="23" t="s">
        <v>952</v>
      </c>
      <c r="I73" s="50"/>
      <c r="J73" s="51"/>
      <c r="K73" s="51"/>
      <c r="L73" s="51"/>
      <c r="M73" s="51"/>
      <c r="N73" s="51"/>
      <c r="O73" s="52"/>
    </row>
    <row r="74" spans="2:15" ht="16.5">
      <c r="B74" s="24"/>
      <c r="C74" s="25"/>
      <c r="D74" s="26"/>
      <c r="E74" s="26"/>
      <c r="F74" s="27"/>
      <c r="G74" s="27"/>
      <c r="H74" s="28" t="s">
        <v>967</v>
      </c>
      <c r="I74" s="53"/>
      <c r="J74" s="27"/>
      <c r="K74" s="27"/>
      <c r="L74" s="27"/>
      <c r="M74" s="27"/>
      <c r="N74" s="27"/>
      <c r="O74" s="54"/>
    </row>
    <row r="75" spans="2:15" ht="16.5">
      <c r="B75" s="24"/>
      <c r="C75" s="25"/>
      <c r="D75" s="27"/>
      <c r="E75" s="27"/>
      <c r="F75" s="27"/>
      <c r="G75" s="27"/>
      <c r="H75" s="28" t="s">
        <v>967</v>
      </c>
      <c r="I75" s="50"/>
      <c r="J75" s="51"/>
      <c r="K75" s="51"/>
      <c r="L75" s="27"/>
      <c r="M75" s="27"/>
      <c r="N75" s="27"/>
      <c r="O75" s="54"/>
    </row>
    <row r="76" spans="2:15" ht="16.5">
      <c r="B76" s="72" t="s">
        <v>976</v>
      </c>
      <c r="C76" s="72"/>
      <c r="D76" s="72"/>
      <c r="E76" s="72"/>
      <c r="F76" s="73"/>
      <c r="G76" s="74">
        <f>SUM(G10:G75)</f>
        <v>19640</v>
      </c>
      <c r="H76" s="75"/>
      <c r="I76" s="77">
        <f>SUM(I74+I69+I64+I59+I54+I49+I44+I39+I34+I29+I24+I19+I14)</f>
        <v>21000</v>
      </c>
      <c r="J76" s="77">
        <f>SUM(J59+J54+J49+J44+J39+J34+J29+J24+J19+J14)</f>
        <v>800</v>
      </c>
      <c r="K76" s="77">
        <f>SUM(K59+K54+K49+K44+K39+K34+K29+K24+K19+K14)</f>
        <v>10600</v>
      </c>
      <c r="L76" s="77">
        <f>SUM(L59+L54+L49+L44+L39+L34+L29+L24+L19+L14)</f>
        <v>11650</v>
      </c>
      <c r="M76" s="77">
        <f>SUM(M59+M54+M49+M44+M39+M34+M29+M24+M19+M14)</f>
        <v>21000</v>
      </c>
      <c r="N76" s="78"/>
      <c r="O76" s="79"/>
    </row>
    <row r="77" spans="2:15" ht="15.75">
      <c r="B77" s="3"/>
      <c r="C77" s="3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9:13" ht="15">
      <c r="I78" s="80"/>
      <c r="J78" s="80"/>
      <c r="K78" s="80"/>
      <c r="L78" s="80"/>
      <c r="M78" s="80"/>
    </row>
  </sheetData>
  <sheetProtection/>
  <mergeCells count="91">
    <mergeCell ref="B5:O5"/>
    <mergeCell ref="J8:M8"/>
    <mergeCell ref="B76:E76"/>
    <mergeCell ref="B8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C8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4"/>
    <mergeCell ref="C55:C59"/>
    <mergeCell ref="C60:C64"/>
    <mergeCell ref="C65:C69"/>
    <mergeCell ref="C70:C74"/>
    <mergeCell ref="D8:D9"/>
    <mergeCell ref="D10:D14"/>
    <mergeCell ref="D15:D19"/>
    <mergeCell ref="D20:D24"/>
    <mergeCell ref="D25:D29"/>
    <mergeCell ref="D30:D34"/>
    <mergeCell ref="D35:D39"/>
    <mergeCell ref="D40:D44"/>
    <mergeCell ref="D45:D49"/>
    <mergeCell ref="D50:D54"/>
    <mergeCell ref="D55:D59"/>
    <mergeCell ref="D60:D64"/>
    <mergeCell ref="D65:D69"/>
    <mergeCell ref="D70:D74"/>
    <mergeCell ref="E8:E9"/>
    <mergeCell ref="E10:E14"/>
    <mergeCell ref="E15:E19"/>
    <mergeCell ref="E20:E24"/>
    <mergeCell ref="E25:E29"/>
    <mergeCell ref="E30:E34"/>
    <mergeCell ref="E35:E39"/>
    <mergeCell ref="E40:E44"/>
    <mergeCell ref="E45:E49"/>
    <mergeCell ref="E50:E54"/>
    <mergeCell ref="E55:E59"/>
    <mergeCell ref="E60:E64"/>
    <mergeCell ref="E65:E69"/>
    <mergeCell ref="E70:E74"/>
    <mergeCell ref="F8:F9"/>
    <mergeCell ref="F10:F14"/>
    <mergeCell ref="F15:F19"/>
    <mergeCell ref="F20:F24"/>
    <mergeCell ref="F25:F29"/>
    <mergeCell ref="F30:F34"/>
    <mergeCell ref="F35:F39"/>
    <mergeCell ref="F40:F44"/>
    <mergeCell ref="F45:F49"/>
    <mergeCell ref="F50:F54"/>
    <mergeCell ref="F55:F59"/>
    <mergeCell ref="F60:F64"/>
    <mergeCell ref="F65:F69"/>
    <mergeCell ref="F70:F74"/>
    <mergeCell ref="G8:G9"/>
    <mergeCell ref="G10:G14"/>
    <mergeCell ref="G15:G19"/>
    <mergeCell ref="G20:G24"/>
    <mergeCell ref="G25:G29"/>
    <mergeCell ref="G30:G34"/>
    <mergeCell ref="G35:G39"/>
    <mergeCell ref="G40:G44"/>
    <mergeCell ref="G45:G49"/>
    <mergeCell ref="G50:G54"/>
    <mergeCell ref="G55:G59"/>
    <mergeCell ref="G60:G64"/>
    <mergeCell ref="G65:G69"/>
    <mergeCell ref="G70:G74"/>
    <mergeCell ref="H8:H9"/>
    <mergeCell ref="I8:I9"/>
    <mergeCell ref="N8:N9"/>
    <mergeCell ref="O8:O9"/>
  </mergeCells>
  <conditionalFormatting sqref="N19">
    <cfRule type="expression" priority="73" dxfId="0" stopIfTrue="1">
      <formula>$J$2&gt;0</formula>
    </cfRule>
  </conditionalFormatting>
  <conditionalFormatting sqref="O19">
    <cfRule type="expression" priority="74" dxfId="0" stopIfTrue="1">
      <formula>$N$2&gt;0</formula>
    </cfRule>
    <cfRule type="expression" priority="75" dxfId="0" stopIfTrue="1">
      <formula>$O$2&gt;0</formula>
    </cfRule>
  </conditionalFormatting>
  <conditionalFormatting sqref="N24">
    <cfRule type="expression" priority="69" dxfId="0" stopIfTrue="1">
      <formula>$J$2&gt;0</formula>
    </cfRule>
  </conditionalFormatting>
  <conditionalFormatting sqref="O24">
    <cfRule type="expression" priority="70" dxfId="0" stopIfTrue="1">
      <formula>$N$2&gt;0</formula>
    </cfRule>
    <cfRule type="expression" priority="71" dxfId="0" stopIfTrue="1">
      <formula>$O$2&gt;0</formula>
    </cfRule>
  </conditionalFormatting>
  <conditionalFormatting sqref="N29">
    <cfRule type="expression" priority="65" dxfId="0" stopIfTrue="1">
      <formula>$J$2&gt;0</formula>
    </cfRule>
  </conditionalFormatting>
  <conditionalFormatting sqref="O29">
    <cfRule type="expression" priority="66" dxfId="0" stopIfTrue="1">
      <formula>$N$2&gt;0</formula>
    </cfRule>
    <cfRule type="expression" priority="67" dxfId="0" stopIfTrue="1">
      <formula>$O$2&gt;0</formula>
    </cfRule>
  </conditionalFormatting>
  <conditionalFormatting sqref="N34">
    <cfRule type="expression" priority="61" dxfId="0" stopIfTrue="1">
      <formula>$J$2&gt;0</formula>
    </cfRule>
  </conditionalFormatting>
  <conditionalFormatting sqref="O34">
    <cfRule type="expression" priority="62" dxfId="0" stopIfTrue="1">
      <formula>$N$2&gt;0</formula>
    </cfRule>
    <cfRule type="expression" priority="63" dxfId="0" stopIfTrue="1">
      <formula>$O$2&gt;0</formula>
    </cfRule>
  </conditionalFormatting>
  <conditionalFormatting sqref="N39">
    <cfRule type="expression" priority="53" dxfId="0" stopIfTrue="1">
      <formula>$J$2&gt;0</formula>
    </cfRule>
  </conditionalFormatting>
  <conditionalFormatting sqref="O39">
    <cfRule type="expression" priority="54" dxfId="0" stopIfTrue="1">
      <formula>$N$2&gt;0</formula>
    </cfRule>
    <cfRule type="expression" priority="55" dxfId="0" stopIfTrue="1">
      <formula>$O$2&gt;0</formula>
    </cfRule>
  </conditionalFormatting>
  <conditionalFormatting sqref="N49">
    <cfRule type="expression" priority="33" dxfId="0" stopIfTrue="1">
      <formula>$J$2&gt;0</formula>
    </cfRule>
  </conditionalFormatting>
  <conditionalFormatting sqref="O49">
    <cfRule type="expression" priority="34" dxfId="0" stopIfTrue="1">
      <formula>$N$2&gt;0</formula>
    </cfRule>
    <cfRule type="expression" priority="35" dxfId="0" stopIfTrue="1">
      <formula>$O$2&gt;0</formula>
    </cfRule>
  </conditionalFormatting>
  <conditionalFormatting sqref="N54">
    <cfRule type="expression" priority="29" dxfId="0" stopIfTrue="1">
      <formula>$J$2&gt;0</formula>
    </cfRule>
  </conditionalFormatting>
  <conditionalFormatting sqref="O54">
    <cfRule type="expression" priority="30" dxfId="0" stopIfTrue="1">
      <formula>$N$2&gt;0</formula>
    </cfRule>
    <cfRule type="expression" priority="31" dxfId="0" stopIfTrue="1">
      <formula>$O$2&gt;0</formula>
    </cfRule>
  </conditionalFormatting>
  <conditionalFormatting sqref="N59">
    <cfRule type="expression" priority="25" dxfId="0" stopIfTrue="1">
      <formula>$J$2&gt;0</formula>
    </cfRule>
  </conditionalFormatting>
  <conditionalFormatting sqref="O59">
    <cfRule type="expression" priority="26" dxfId="0" stopIfTrue="1">
      <formula>$N$2&gt;0</formula>
    </cfRule>
    <cfRule type="expression" priority="27" dxfId="0" stopIfTrue="1">
      <formula>$O$2&gt;0</formula>
    </cfRule>
  </conditionalFormatting>
  <conditionalFormatting sqref="N64">
    <cfRule type="expression" priority="17" dxfId="0" stopIfTrue="1">
      <formula>$J$2&gt;0</formula>
    </cfRule>
  </conditionalFormatting>
  <conditionalFormatting sqref="O64">
    <cfRule type="expression" priority="18" dxfId="0" stopIfTrue="1">
      <formula>$N$2&gt;0</formula>
    </cfRule>
    <cfRule type="expression" priority="19" dxfId="0" stopIfTrue="1">
      <formula>$O$2&gt;0</formula>
    </cfRule>
  </conditionalFormatting>
  <conditionalFormatting sqref="N69">
    <cfRule type="expression" priority="9" dxfId="0" stopIfTrue="1">
      <formula>$J$2&gt;0</formula>
    </cfRule>
  </conditionalFormatting>
  <conditionalFormatting sqref="O69">
    <cfRule type="expression" priority="10" dxfId="0" stopIfTrue="1">
      <formula>$N$2&gt;0</formula>
    </cfRule>
    <cfRule type="expression" priority="11" dxfId="0" stopIfTrue="1">
      <formula>$O$2&gt;0</formula>
    </cfRule>
  </conditionalFormatting>
  <conditionalFormatting sqref="N75">
    <cfRule type="expression" priority="1" dxfId="0" stopIfTrue="1">
      <formula>$J$2&gt;0</formula>
    </cfRule>
  </conditionalFormatting>
  <conditionalFormatting sqref="O75">
    <cfRule type="expression" priority="2" dxfId="0" stopIfTrue="1">
      <formula>$N$2&gt;0</formula>
    </cfRule>
    <cfRule type="expression" priority="3" dxfId="0" stopIfTrue="1">
      <formula>$O$2&gt;0</formula>
    </cfRule>
  </conditionalFormatting>
  <conditionalFormatting sqref="N10:N14">
    <cfRule type="expression" priority="93" dxfId="0" stopIfTrue="1">
      <formula>$J$2&gt;0</formula>
    </cfRule>
  </conditionalFormatting>
  <conditionalFormatting sqref="N15:N18">
    <cfRule type="expression" priority="89" dxfId="0" stopIfTrue="1">
      <formula>$J$2&gt;0</formula>
    </cfRule>
  </conditionalFormatting>
  <conditionalFormatting sqref="N20:N23">
    <cfRule type="expression" priority="85" dxfId="0" stopIfTrue="1">
      <formula>$J$2&gt;0</formula>
    </cfRule>
  </conditionalFormatting>
  <conditionalFormatting sqref="N25:N28">
    <cfRule type="expression" priority="81" dxfId="0" stopIfTrue="1">
      <formula>$J$2&gt;0</formula>
    </cfRule>
  </conditionalFormatting>
  <conditionalFormatting sqref="N30:N33">
    <cfRule type="expression" priority="77" dxfId="0" stopIfTrue="1">
      <formula>$J$2&gt;0</formula>
    </cfRule>
  </conditionalFormatting>
  <conditionalFormatting sqref="N35:N38">
    <cfRule type="expression" priority="57" dxfId="0" stopIfTrue="1">
      <formula>$J$2&gt;0</formula>
    </cfRule>
  </conditionalFormatting>
  <conditionalFormatting sqref="N40:N44">
    <cfRule type="expression" priority="49" dxfId="0" stopIfTrue="1">
      <formula>$J$2&gt;0</formula>
    </cfRule>
  </conditionalFormatting>
  <conditionalFormatting sqref="N45:N48">
    <cfRule type="expression" priority="45" dxfId="0" stopIfTrue="1">
      <formula>$J$2&gt;0</formula>
    </cfRule>
  </conditionalFormatting>
  <conditionalFormatting sqref="N50:N53">
    <cfRule type="expression" priority="41" dxfId="0" stopIfTrue="1">
      <formula>$J$2&gt;0</formula>
    </cfRule>
  </conditionalFormatting>
  <conditionalFormatting sqref="N55:N58">
    <cfRule type="expression" priority="37" dxfId="0" stopIfTrue="1">
      <formula>$J$2&gt;0</formula>
    </cfRule>
  </conditionalFormatting>
  <conditionalFormatting sqref="N60:N63">
    <cfRule type="expression" priority="21" dxfId="0" stopIfTrue="1">
      <formula>$J$2&gt;0</formula>
    </cfRule>
  </conditionalFormatting>
  <conditionalFormatting sqref="N65:N68">
    <cfRule type="expression" priority="13" dxfId="0" stopIfTrue="1">
      <formula>$J$2&gt;0</formula>
    </cfRule>
  </conditionalFormatting>
  <conditionalFormatting sqref="N70:N74">
    <cfRule type="expression" priority="5" dxfId="0" stopIfTrue="1">
      <formula>$J$2&gt;0</formula>
    </cfRule>
  </conditionalFormatting>
  <conditionalFormatting sqref="O10:O14">
    <cfRule type="expression" priority="94" dxfId="0" stopIfTrue="1">
      <formula>$N$2&gt;0</formula>
    </cfRule>
    <cfRule type="expression" priority="95" dxfId="0" stopIfTrue="1">
      <formula>$O$2&gt;0</formula>
    </cfRule>
  </conditionalFormatting>
  <conditionalFormatting sqref="O15:O18">
    <cfRule type="expression" priority="90" dxfId="0" stopIfTrue="1">
      <formula>$N$2&gt;0</formula>
    </cfRule>
    <cfRule type="expression" priority="91" dxfId="0" stopIfTrue="1">
      <formula>$O$2&gt;0</formula>
    </cfRule>
  </conditionalFormatting>
  <conditionalFormatting sqref="O20:O23">
    <cfRule type="expression" priority="86" dxfId="0" stopIfTrue="1">
      <formula>$N$2&gt;0</formula>
    </cfRule>
    <cfRule type="expression" priority="87" dxfId="0" stopIfTrue="1">
      <formula>$O$2&gt;0</formula>
    </cfRule>
  </conditionalFormatting>
  <conditionalFormatting sqref="O25:O28">
    <cfRule type="expression" priority="82" dxfId="0" stopIfTrue="1">
      <formula>$N$2&gt;0</formula>
    </cfRule>
    <cfRule type="expression" priority="83" dxfId="0" stopIfTrue="1">
      <formula>$O$2&gt;0</formula>
    </cfRule>
  </conditionalFormatting>
  <conditionalFormatting sqref="O30:O33">
    <cfRule type="expression" priority="78" dxfId="0" stopIfTrue="1">
      <formula>$N$2&gt;0</formula>
    </cfRule>
    <cfRule type="expression" priority="79" dxfId="0" stopIfTrue="1">
      <formula>$O$2&gt;0</formula>
    </cfRule>
  </conditionalFormatting>
  <conditionalFormatting sqref="O35:O38">
    <cfRule type="expression" priority="58" dxfId="0" stopIfTrue="1">
      <formula>$N$2&gt;0</formula>
    </cfRule>
    <cfRule type="expression" priority="59" dxfId="0" stopIfTrue="1">
      <formula>$O$2&gt;0</formula>
    </cfRule>
  </conditionalFormatting>
  <conditionalFormatting sqref="O40:O44">
    <cfRule type="expression" priority="50" dxfId="0" stopIfTrue="1">
      <formula>$N$2&gt;0</formula>
    </cfRule>
    <cfRule type="expression" priority="51" dxfId="0" stopIfTrue="1">
      <formula>$O$2&gt;0</formula>
    </cfRule>
  </conditionalFormatting>
  <conditionalFormatting sqref="O45:O48">
    <cfRule type="expression" priority="46" dxfId="0" stopIfTrue="1">
      <formula>$N$2&gt;0</formula>
    </cfRule>
    <cfRule type="expression" priority="47" dxfId="0" stopIfTrue="1">
      <formula>$O$2&gt;0</formula>
    </cfRule>
  </conditionalFormatting>
  <conditionalFormatting sqref="O50:O53">
    <cfRule type="expression" priority="42" dxfId="0" stopIfTrue="1">
      <formula>$N$2&gt;0</formula>
    </cfRule>
    <cfRule type="expression" priority="43" dxfId="0" stopIfTrue="1">
      <formula>$O$2&gt;0</formula>
    </cfRule>
  </conditionalFormatting>
  <conditionalFormatting sqref="O55:O58">
    <cfRule type="expression" priority="38" dxfId="0" stopIfTrue="1">
      <formula>$N$2&gt;0</formula>
    </cfRule>
    <cfRule type="expression" priority="39" dxfId="0" stopIfTrue="1">
      <formula>$O$2&gt;0</formula>
    </cfRule>
  </conditionalFormatting>
  <conditionalFormatting sqref="O60:O63">
    <cfRule type="expression" priority="22" dxfId="0" stopIfTrue="1">
      <formula>$N$2&gt;0</formula>
    </cfRule>
    <cfRule type="expression" priority="23" dxfId="0" stopIfTrue="1">
      <formula>$O$2&gt;0</formula>
    </cfRule>
  </conditionalFormatting>
  <conditionalFormatting sqref="O65:O68">
    <cfRule type="expression" priority="14" dxfId="0" stopIfTrue="1">
      <formula>$N$2&gt;0</formula>
    </cfRule>
    <cfRule type="expression" priority="15" dxfId="0" stopIfTrue="1">
      <formula>$O$2&gt;0</formula>
    </cfRule>
  </conditionalFormatting>
  <conditionalFormatting sqref="O70:O74">
    <cfRule type="expression" priority="6" dxfId="0" stopIfTrue="1">
      <formula>$N$2&gt;0</formula>
    </cfRule>
    <cfRule type="expression" priority="7" dxfId="0" stopIfTrue="1">
      <formula>$O$2&gt;0</formula>
    </cfRule>
  </conditionalFormatting>
  <printOptions/>
  <pageMargins left="0.35" right="0" top="0.59" bottom="0.2" header="0.51" footer="0.51"/>
  <pageSetup horizontalDpi="600" verticalDpi="600" orientation="landscape" scale="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view="pageBreakPreview" zoomScale="60" zoomScaleNormal="70" workbookViewId="0" topLeftCell="A1">
      <selection activeCell="M29" sqref="M2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942"/>
      <c r="D3" s="942"/>
      <c r="E3" s="942"/>
      <c r="F3" s="81" t="s">
        <v>434</v>
      </c>
    </row>
    <row r="4" spans="3:6" s="941" customFormat="1" ht="24.75" customHeight="1">
      <c r="C4" s="943" t="s">
        <v>435</v>
      </c>
      <c r="D4" s="943"/>
      <c r="E4" s="943"/>
      <c r="F4" s="943"/>
    </row>
    <row r="5" spans="3:6" s="941" customFormat="1" ht="24.75" customHeight="1">
      <c r="C5" s="87" t="s">
        <v>436</v>
      </c>
      <c r="D5" s="87"/>
      <c r="E5" s="87"/>
      <c r="F5" s="87"/>
    </row>
    <row r="6" spans="3:6" s="383" customFormat="1" ht="16.5">
      <c r="C6" s="5"/>
      <c r="D6" s="5"/>
      <c r="E6" s="215"/>
      <c r="F6" s="232" t="s">
        <v>437</v>
      </c>
    </row>
    <row r="7" spans="3:6" s="383" customFormat="1" ht="25.5" customHeight="1">
      <c r="C7" s="944" t="s">
        <v>438</v>
      </c>
      <c r="D7" s="683" t="s">
        <v>5</v>
      </c>
      <c r="E7" s="220" t="s">
        <v>439</v>
      </c>
      <c r="F7" s="945"/>
    </row>
    <row r="8" spans="3:6" s="383" customFormat="1" ht="39.75" customHeight="1">
      <c r="C8" s="946"/>
      <c r="D8" s="947"/>
      <c r="E8" s="948" t="s">
        <v>341</v>
      </c>
      <c r="F8" s="949" t="s">
        <v>342</v>
      </c>
    </row>
    <row r="9" spans="3:6" s="383" customFormat="1" ht="30" customHeight="1">
      <c r="C9" s="950"/>
      <c r="D9" s="951"/>
      <c r="E9" s="952"/>
      <c r="F9" s="953"/>
    </row>
    <row r="10" spans="3:6" s="383" customFormat="1" ht="33.75" customHeight="1">
      <c r="C10" s="954" t="s">
        <v>440</v>
      </c>
      <c r="D10" s="955"/>
      <c r="E10" s="956"/>
      <c r="F10" s="957"/>
    </row>
    <row r="11" spans="3:6" s="383" customFormat="1" ht="33.75" customHeight="1">
      <c r="C11" s="954" t="s">
        <v>441</v>
      </c>
      <c r="D11" s="955">
        <v>3001</v>
      </c>
      <c r="E11" s="127">
        <v>330000</v>
      </c>
      <c r="F11" s="957">
        <v>318000</v>
      </c>
    </row>
    <row r="12" spans="3:6" s="383" customFormat="1" ht="33.75" customHeight="1">
      <c r="C12" s="958" t="s">
        <v>442</v>
      </c>
      <c r="D12" s="955">
        <v>3002</v>
      </c>
      <c r="E12" s="127">
        <v>325250</v>
      </c>
      <c r="F12" s="957">
        <v>313250</v>
      </c>
    </row>
    <row r="13" spans="3:6" s="383" customFormat="1" ht="33.75" customHeight="1">
      <c r="C13" s="958" t="s">
        <v>443</v>
      </c>
      <c r="D13" s="955">
        <v>3003</v>
      </c>
      <c r="E13" s="127">
        <v>750</v>
      </c>
      <c r="F13" s="957">
        <v>750</v>
      </c>
    </row>
    <row r="14" spans="3:6" s="383" customFormat="1" ht="33.75" customHeight="1">
      <c r="C14" s="958" t="s">
        <v>444</v>
      </c>
      <c r="D14" s="955">
        <v>3004</v>
      </c>
      <c r="E14" s="127">
        <v>4000</v>
      </c>
      <c r="F14" s="957">
        <v>4000</v>
      </c>
    </row>
    <row r="15" spans="3:6" s="383" customFormat="1" ht="33.75" customHeight="1">
      <c r="C15" s="954" t="s">
        <v>445</v>
      </c>
      <c r="D15" s="955">
        <v>3005</v>
      </c>
      <c r="E15" s="127">
        <v>320100</v>
      </c>
      <c r="F15" s="957">
        <v>308000</v>
      </c>
    </row>
    <row r="16" spans="3:6" s="383" customFormat="1" ht="33.75" customHeight="1">
      <c r="C16" s="958" t="s">
        <v>446</v>
      </c>
      <c r="D16" s="955">
        <v>3006</v>
      </c>
      <c r="E16" s="127">
        <v>140950</v>
      </c>
      <c r="F16" s="957">
        <v>135750</v>
      </c>
    </row>
    <row r="17" spans="3:6" ht="33.75" customHeight="1">
      <c r="C17" s="958" t="s">
        <v>447</v>
      </c>
      <c r="D17" s="955">
        <v>3007</v>
      </c>
      <c r="E17" s="127">
        <v>161000</v>
      </c>
      <c r="F17" s="957">
        <v>153500</v>
      </c>
    </row>
    <row r="18" spans="3:6" ht="33.75" customHeight="1">
      <c r="C18" s="958" t="s">
        <v>448</v>
      </c>
      <c r="D18" s="955">
        <v>3008</v>
      </c>
      <c r="E18" s="127">
        <v>600</v>
      </c>
      <c r="F18" s="957">
        <v>350</v>
      </c>
    </row>
    <row r="19" spans="3:6" ht="33.75" customHeight="1">
      <c r="C19" s="958" t="s">
        <v>449</v>
      </c>
      <c r="D19" s="955">
        <v>3009</v>
      </c>
      <c r="E19" s="127">
        <v>550</v>
      </c>
      <c r="F19" s="957">
        <v>1400</v>
      </c>
    </row>
    <row r="20" spans="3:6" ht="33.75" customHeight="1">
      <c r="C20" s="958" t="s">
        <v>450</v>
      </c>
      <c r="D20" s="955">
        <v>3010</v>
      </c>
      <c r="E20" s="127">
        <v>17000</v>
      </c>
      <c r="F20" s="957">
        <v>17000</v>
      </c>
    </row>
    <row r="21" spans="3:6" ht="33.75" customHeight="1">
      <c r="C21" s="954" t="s">
        <v>451</v>
      </c>
      <c r="D21" s="955">
        <v>3011</v>
      </c>
      <c r="E21" s="127">
        <v>9900</v>
      </c>
      <c r="F21" s="957">
        <v>10000</v>
      </c>
    </row>
    <row r="22" spans="3:6" ht="33.75" customHeight="1">
      <c r="C22" s="954" t="s">
        <v>452</v>
      </c>
      <c r="D22" s="955">
        <v>3012</v>
      </c>
      <c r="E22" s="165"/>
      <c r="F22" s="957"/>
    </row>
    <row r="23" spans="3:6" ht="33.75" customHeight="1">
      <c r="C23" s="954" t="s">
        <v>453</v>
      </c>
      <c r="D23" s="955"/>
      <c r="E23" s="127"/>
      <c r="F23" s="957"/>
    </row>
    <row r="24" spans="3:6" ht="33.75" customHeight="1">
      <c r="C24" s="954" t="s">
        <v>454</v>
      </c>
      <c r="D24" s="955">
        <v>3013</v>
      </c>
      <c r="E24" s="127"/>
      <c r="F24" s="957"/>
    </row>
    <row r="25" spans="3:6" ht="33.75" customHeight="1">
      <c r="C25" s="958" t="s">
        <v>455</v>
      </c>
      <c r="D25" s="955">
        <v>3014</v>
      </c>
      <c r="E25" s="125"/>
      <c r="F25" s="957"/>
    </row>
    <row r="26" spans="3:6" ht="33.75" customHeight="1">
      <c r="C26" s="958" t="s">
        <v>456</v>
      </c>
      <c r="D26" s="955">
        <v>3015</v>
      </c>
      <c r="E26" s="127"/>
      <c r="F26" s="957"/>
    </row>
    <row r="27" spans="3:6" ht="33.75" customHeight="1">
      <c r="C27" s="958" t="s">
        <v>457</v>
      </c>
      <c r="D27" s="955">
        <v>3016</v>
      </c>
      <c r="E27" s="127"/>
      <c r="F27" s="957"/>
    </row>
    <row r="28" spans="3:6" ht="33.75" customHeight="1">
      <c r="C28" s="958" t="s">
        <v>458</v>
      </c>
      <c r="D28" s="955">
        <v>3017</v>
      </c>
      <c r="E28" s="127"/>
      <c r="F28" s="957"/>
    </row>
    <row r="29" spans="3:6" ht="33.75" customHeight="1">
      <c r="C29" s="958" t="s">
        <v>459</v>
      </c>
      <c r="D29" s="955">
        <v>3018</v>
      </c>
      <c r="E29" s="127"/>
      <c r="F29" s="957"/>
    </row>
    <row r="30" spans="3:6" ht="33.75" customHeight="1">
      <c r="C30" s="954" t="s">
        <v>460</v>
      </c>
      <c r="D30" s="955">
        <v>3019</v>
      </c>
      <c r="E30" s="127">
        <v>15000</v>
      </c>
      <c r="F30" s="957">
        <v>5000</v>
      </c>
    </row>
    <row r="31" spans="3:6" ht="33.75" customHeight="1">
      <c r="C31" s="958" t="s">
        <v>461</v>
      </c>
      <c r="D31" s="955">
        <v>3020</v>
      </c>
      <c r="E31" s="127"/>
      <c r="F31" s="957"/>
    </row>
    <row r="32" spans="3:6" ht="33.75" customHeight="1">
      <c r="C32" s="958" t="s">
        <v>462</v>
      </c>
      <c r="D32" s="955">
        <v>3021</v>
      </c>
      <c r="E32" s="127">
        <v>15000</v>
      </c>
      <c r="F32" s="957">
        <v>5000</v>
      </c>
    </row>
    <row r="33" spans="3:6" ht="33.75" customHeight="1">
      <c r="C33" s="958" t="s">
        <v>463</v>
      </c>
      <c r="D33" s="955">
        <v>3022</v>
      </c>
      <c r="E33" s="127"/>
      <c r="F33" s="957"/>
    </row>
    <row r="34" spans="3:6" ht="33.75" customHeight="1">
      <c r="C34" s="954" t="s">
        <v>464</v>
      </c>
      <c r="D34" s="955">
        <v>3023</v>
      </c>
      <c r="E34" s="127"/>
      <c r="F34" s="957"/>
    </row>
    <row r="35" spans="3:6" ht="33.75" customHeight="1">
      <c r="C35" s="954" t="s">
        <v>465</v>
      </c>
      <c r="D35" s="955">
        <v>3024</v>
      </c>
      <c r="E35" s="165">
        <v>15000</v>
      </c>
      <c r="F35" s="957">
        <v>5000</v>
      </c>
    </row>
    <row r="36" spans="3:6" ht="33.75" customHeight="1">
      <c r="C36" s="954" t="s">
        <v>466</v>
      </c>
      <c r="D36" s="955"/>
      <c r="E36" s="127"/>
      <c r="F36" s="957"/>
    </row>
    <row r="37" spans="3:6" ht="33.75" customHeight="1">
      <c r="C37" s="954" t="s">
        <v>467</v>
      </c>
      <c r="D37" s="955">
        <v>3025</v>
      </c>
      <c r="E37" s="127">
        <v>5000</v>
      </c>
      <c r="F37" s="957"/>
    </row>
    <row r="38" spans="3:6" ht="33.75" customHeight="1">
      <c r="C38" s="958" t="s">
        <v>468</v>
      </c>
      <c r="D38" s="955">
        <v>3026</v>
      </c>
      <c r="E38" s="125"/>
      <c r="F38" s="957"/>
    </row>
    <row r="39" spans="3:6" ht="33.75" customHeight="1">
      <c r="C39" s="958" t="s">
        <v>469</v>
      </c>
      <c r="D39" s="955">
        <v>3027</v>
      </c>
      <c r="E39" s="127"/>
      <c r="F39" s="957"/>
    </row>
    <row r="40" spans="3:6" ht="33.75" customHeight="1">
      <c r="C40" s="958" t="s">
        <v>470</v>
      </c>
      <c r="D40" s="955">
        <v>3028</v>
      </c>
      <c r="E40" s="127">
        <v>5000</v>
      </c>
      <c r="F40" s="957"/>
    </row>
    <row r="41" spans="3:6" ht="33.75" customHeight="1">
      <c r="C41" s="958" t="s">
        <v>471</v>
      </c>
      <c r="D41" s="955">
        <v>3029</v>
      </c>
      <c r="E41" s="127"/>
      <c r="F41" s="957"/>
    </row>
    <row r="42" spans="3:6" ht="33.75" customHeight="1">
      <c r="C42" s="958" t="s">
        <v>472</v>
      </c>
      <c r="D42" s="955">
        <v>3030</v>
      </c>
      <c r="E42" s="127"/>
      <c r="F42" s="957"/>
    </row>
    <row r="43" spans="3:6" ht="33.75" customHeight="1">
      <c r="C43" s="954" t="s">
        <v>473</v>
      </c>
      <c r="D43" s="955">
        <v>3031</v>
      </c>
      <c r="E43" s="127"/>
      <c r="F43" s="957">
        <v>1700</v>
      </c>
    </row>
    <row r="44" spans="3:6" ht="33.75" customHeight="1">
      <c r="C44" s="958" t="s">
        <v>474</v>
      </c>
      <c r="D44" s="955">
        <v>3032</v>
      </c>
      <c r="E44" s="127"/>
      <c r="F44" s="957"/>
    </row>
    <row r="45" spans="3:6" ht="33.75" customHeight="1">
      <c r="C45" s="958" t="s">
        <v>475</v>
      </c>
      <c r="D45" s="955">
        <v>3033</v>
      </c>
      <c r="E45" s="127"/>
      <c r="F45" s="957"/>
    </row>
    <row r="46" spans="3:6" ht="33.75" customHeight="1">
      <c r="C46" s="958" t="s">
        <v>476</v>
      </c>
      <c r="D46" s="955">
        <v>3034</v>
      </c>
      <c r="E46" s="127"/>
      <c r="F46" s="957">
        <v>1700</v>
      </c>
    </row>
    <row r="47" spans="3:6" ht="33.75" customHeight="1">
      <c r="C47" s="958" t="s">
        <v>477</v>
      </c>
      <c r="D47" s="955">
        <v>3035</v>
      </c>
      <c r="E47" s="127"/>
      <c r="F47" s="957"/>
    </row>
    <row r="48" spans="3:6" ht="33.75" customHeight="1">
      <c r="C48" s="958" t="s">
        <v>478</v>
      </c>
      <c r="D48" s="955">
        <v>3036</v>
      </c>
      <c r="E48" s="127"/>
      <c r="F48" s="957"/>
    </row>
    <row r="49" spans="3:6" ht="33.75" customHeight="1">
      <c r="C49" s="958" t="s">
        <v>479</v>
      </c>
      <c r="D49" s="955">
        <v>3037</v>
      </c>
      <c r="E49" s="127"/>
      <c r="F49" s="957"/>
    </row>
    <row r="50" spans="3:6" ht="33.75" customHeight="1">
      <c r="C50" s="954" t="s">
        <v>480</v>
      </c>
      <c r="D50" s="955">
        <v>3038</v>
      </c>
      <c r="E50" s="127">
        <v>5000</v>
      </c>
      <c r="F50" s="957"/>
    </row>
    <row r="51" spans="3:6" ht="33.75" customHeight="1">
      <c r="C51" s="954" t="s">
        <v>481</v>
      </c>
      <c r="D51" s="955">
        <v>3039</v>
      </c>
      <c r="E51" s="127"/>
      <c r="F51" s="957">
        <v>1700</v>
      </c>
    </row>
    <row r="52" spans="3:6" ht="33.75" customHeight="1">
      <c r="C52" s="954" t="s">
        <v>482</v>
      </c>
      <c r="D52" s="955">
        <v>3040</v>
      </c>
      <c r="E52" s="127">
        <v>335000</v>
      </c>
      <c r="F52" s="957">
        <v>318000</v>
      </c>
    </row>
    <row r="53" spans="3:6" ht="33.75" customHeight="1">
      <c r="C53" s="954" t="s">
        <v>483</v>
      </c>
      <c r="D53" s="955">
        <v>3041</v>
      </c>
      <c r="E53" s="127">
        <v>335100</v>
      </c>
      <c r="F53" s="957">
        <v>314700</v>
      </c>
    </row>
    <row r="54" spans="3:6" ht="33.75" customHeight="1">
      <c r="C54" s="954" t="s">
        <v>484</v>
      </c>
      <c r="D54" s="955">
        <v>3042</v>
      </c>
      <c r="E54" s="127"/>
      <c r="F54" s="957">
        <v>3300</v>
      </c>
    </row>
    <row r="55" spans="3:6" ht="33.75" customHeight="1">
      <c r="C55" s="954" t="s">
        <v>485</v>
      </c>
      <c r="D55" s="955">
        <v>3043</v>
      </c>
      <c r="E55" s="127">
        <v>100</v>
      </c>
      <c r="F55" s="957"/>
    </row>
    <row r="56" spans="3:6" ht="33.75" customHeight="1">
      <c r="C56" s="954" t="s">
        <v>486</v>
      </c>
      <c r="D56" s="955">
        <v>3044</v>
      </c>
      <c r="E56" s="127">
        <v>808</v>
      </c>
      <c r="F56" s="959">
        <v>403</v>
      </c>
    </row>
    <row r="57" spans="3:6" ht="33.75" customHeight="1">
      <c r="C57" s="954" t="s">
        <v>487</v>
      </c>
      <c r="D57" s="955">
        <v>3045</v>
      </c>
      <c r="E57" s="127"/>
      <c r="F57" s="959"/>
    </row>
    <row r="58" spans="3:6" ht="33.75" customHeight="1">
      <c r="C58" s="954" t="s">
        <v>488</v>
      </c>
      <c r="D58" s="955">
        <v>3046</v>
      </c>
      <c r="E58" s="127"/>
      <c r="F58" s="959"/>
    </row>
    <row r="59" spans="3:6" ht="33.75" customHeight="1">
      <c r="C59" s="960" t="s">
        <v>489</v>
      </c>
      <c r="D59" s="961">
        <v>3047</v>
      </c>
      <c r="E59" s="128">
        <v>708</v>
      </c>
      <c r="F59" s="962">
        <v>3703</v>
      </c>
    </row>
  </sheetData>
  <sheetProtection/>
  <mergeCells count="5">
    <mergeCell ref="C4:F4"/>
    <mergeCell ref="C5:F5"/>
    <mergeCell ref="E7:F7"/>
    <mergeCell ref="C7:C8"/>
    <mergeCell ref="D7:D8"/>
  </mergeCells>
  <printOptions/>
  <pageMargins left="0.94" right="0.35" top="0.39" bottom="0.39" header="0.51" footer="0.51"/>
  <pageSetup horizontalDpi="600" verticalDpi="600" orientation="portrait" scale="4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1"/>
      <c r="B1" s="1"/>
      <c r="C1" s="1"/>
      <c r="D1" s="1"/>
      <c r="E1" s="910" t="s">
        <v>490</v>
      </c>
      <c r="F1" s="910"/>
    </row>
    <row r="2" spans="1:6" ht="15">
      <c r="A2" s="1"/>
      <c r="B2" s="1"/>
      <c r="C2" s="1"/>
      <c r="D2" s="1"/>
      <c r="E2" s="911"/>
      <c r="F2" s="276"/>
    </row>
    <row r="3" spans="1:6" ht="18.75">
      <c r="A3" s="912" t="s">
        <v>491</v>
      </c>
      <c r="B3" s="912"/>
      <c r="C3" s="912"/>
      <c r="D3" s="912"/>
      <c r="E3" s="912"/>
      <c r="F3" s="912"/>
    </row>
    <row r="4" spans="1:6" ht="12.75">
      <c r="A4" s="276"/>
      <c r="B4" s="276"/>
      <c r="C4" s="276"/>
      <c r="D4" s="276"/>
      <c r="E4" s="276"/>
      <c r="F4" s="276"/>
    </row>
    <row r="5" spans="1:6" ht="12.75">
      <c r="A5" s="828"/>
      <c r="B5" s="828"/>
      <c r="C5" s="276"/>
      <c r="D5" s="276"/>
      <c r="E5" s="276"/>
      <c r="F5" s="913" t="s">
        <v>2</v>
      </c>
    </row>
    <row r="6" spans="1:6" ht="30.75" customHeight="1">
      <c r="A6" s="914"/>
      <c r="B6" s="915"/>
      <c r="C6" s="916" t="s">
        <v>492</v>
      </c>
      <c r="D6" s="916" t="s">
        <v>493</v>
      </c>
      <c r="E6" s="916" t="s">
        <v>494</v>
      </c>
      <c r="F6" s="917" t="s">
        <v>495</v>
      </c>
    </row>
    <row r="7" spans="1:6" ht="16.5">
      <c r="A7" s="918" t="s">
        <v>496</v>
      </c>
      <c r="B7" s="919" t="s">
        <v>497</v>
      </c>
      <c r="C7" s="920">
        <v>41427</v>
      </c>
      <c r="D7" s="920">
        <v>32048</v>
      </c>
      <c r="E7" s="920">
        <v>53784</v>
      </c>
      <c r="F7" s="921">
        <v>49885</v>
      </c>
    </row>
    <row r="8" spans="1:6" ht="16.5">
      <c r="A8" s="922"/>
      <c r="B8" s="923" t="s">
        <v>498</v>
      </c>
      <c r="C8" s="924">
        <v>41477</v>
      </c>
      <c r="D8" s="924">
        <v>46432</v>
      </c>
      <c r="E8" s="924">
        <v>48245</v>
      </c>
      <c r="F8" s="925" t="s">
        <v>499</v>
      </c>
    </row>
    <row r="9" spans="1:6" ht="15">
      <c r="A9" s="926"/>
      <c r="B9" s="927" t="s">
        <v>500</v>
      </c>
      <c r="C9" s="928">
        <f>_xlfn.IFERROR(C8/C7-1,0)</f>
        <v>0.0012069423322953465</v>
      </c>
      <c r="D9" s="928">
        <f>_xlfn.IFERROR(D8/D7-1,0)</f>
        <v>0.4488267598602096</v>
      </c>
      <c r="E9" s="928">
        <f>_xlfn.IFERROR(E8/E7-1,0)</f>
        <v>-0.10298601814666075</v>
      </c>
      <c r="F9" s="928" t="s">
        <v>499</v>
      </c>
    </row>
    <row r="10" spans="1:6" ht="15.75">
      <c r="A10" s="929" t="s">
        <v>501</v>
      </c>
      <c r="B10" s="930"/>
      <c r="C10" s="931">
        <f>_xlfn.IFERROR(C8/B8-1,0)</f>
        <v>0</v>
      </c>
      <c r="D10" s="931">
        <f>_xlfn.IFERROR(D8/C8-1,0)</f>
        <v>0.11946379921402217</v>
      </c>
      <c r="E10" s="931">
        <f>_xlfn.IFERROR(E8/D8-1,0)</f>
        <v>0.03904634734665757</v>
      </c>
      <c r="F10" s="931">
        <f>_xlfn.IFERROR(F7/E8-1,0)</f>
        <v>0.03399315991294438</v>
      </c>
    </row>
    <row r="11" spans="1:6" ht="16.5">
      <c r="A11" s="918" t="s">
        <v>502</v>
      </c>
      <c r="B11" s="919" t="s">
        <v>497</v>
      </c>
      <c r="C11" s="920">
        <v>98212</v>
      </c>
      <c r="D11" s="920">
        <v>102291</v>
      </c>
      <c r="E11" s="920">
        <v>142190</v>
      </c>
      <c r="F11" s="920">
        <v>127110</v>
      </c>
    </row>
    <row r="12" spans="1:10" ht="16.5">
      <c r="A12" s="922"/>
      <c r="B12" s="923" t="s">
        <v>498</v>
      </c>
      <c r="C12" s="920">
        <v>114965</v>
      </c>
      <c r="D12" s="920">
        <v>125122</v>
      </c>
      <c r="E12" s="920">
        <v>135203</v>
      </c>
      <c r="F12" s="925" t="s">
        <v>499</v>
      </c>
      <c r="J12" s="940"/>
    </row>
    <row r="13" spans="1:6" ht="15">
      <c r="A13" s="926"/>
      <c r="B13" s="927" t="s">
        <v>500</v>
      </c>
      <c r="C13" s="928">
        <f>_xlfn.IFERROR(C12/C11-1,0)</f>
        <v>0.1705799698611168</v>
      </c>
      <c r="D13" s="928">
        <f>_xlfn.IFERROR(D12/D11-1,0)</f>
        <v>0.22319656665786813</v>
      </c>
      <c r="E13" s="928">
        <f>_xlfn.IFERROR(E12/E11-1,0)</f>
        <v>-0.049138476686124255</v>
      </c>
      <c r="F13" s="928" t="s">
        <v>499</v>
      </c>
    </row>
    <row r="14" spans="1:10" ht="15.75">
      <c r="A14" s="929" t="s">
        <v>501</v>
      </c>
      <c r="B14" s="930"/>
      <c r="C14" s="931">
        <f>_xlfn.IFERROR(C12/B12-1,0)</f>
        <v>0</v>
      </c>
      <c r="D14" s="931">
        <f>_xlfn.IFERROR(D12/C12-1,0)</f>
        <v>0.08834862784325659</v>
      </c>
      <c r="E14" s="931">
        <f>_xlfn.IFERROR(E12/D12-1,0)</f>
        <v>0.08056936430044281</v>
      </c>
      <c r="F14" s="931">
        <f>_xlfn.IFERROR(F11/E12-1,0)</f>
        <v>-0.05985813924247241</v>
      </c>
      <c r="J14" s="940"/>
    </row>
    <row r="15" spans="1:6" ht="16.5">
      <c r="A15" s="918" t="s">
        <v>503</v>
      </c>
      <c r="B15" s="919" t="s">
        <v>497</v>
      </c>
      <c r="C15" s="920">
        <v>281580</v>
      </c>
      <c r="D15" s="920">
        <v>291214</v>
      </c>
      <c r="E15" s="920">
        <v>314277</v>
      </c>
      <c r="F15" s="920">
        <v>323315</v>
      </c>
    </row>
    <row r="16" spans="1:6" ht="16.5">
      <c r="A16" s="922"/>
      <c r="B16" s="923" t="s">
        <v>498</v>
      </c>
      <c r="C16" s="932">
        <v>275013</v>
      </c>
      <c r="D16" s="932">
        <v>294839</v>
      </c>
      <c r="E16" s="932">
        <v>295955</v>
      </c>
      <c r="F16" s="925" t="s">
        <v>499</v>
      </c>
    </row>
    <row r="17" spans="1:6" ht="15">
      <c r="A17" s="926"/>
      <c r="B17" s="927" t="s">
        <v>500</v>
      </c>
      <c r="C17" s="928">
        <f>_xlfn.IFERROR(C16/C15-1,0)</f>
        <v>-0.023321968889835953</v>
      </c>
      <c r="D17" s="928">
        <f>_xlfn.IFERROR(D16/D15-1,0)</f>
        <v>0.012447890554712293</v>
      </c>
      <c r="E17" s="928">
        <f>_xlfn.IFERROR(E16/E15-1,0)</f>
        <v>-0.05829888919647319</v>
      </c>
      <c r="F17" s="928"/>
    </row>
    <row r="18" spans="1:10" ht="15.75">
      <c r="A18" s="929" t="s">
        <v>501</v>
      </c>
      <c r="B18" s="930"/>
      <c r="C18" s="931">
        <f>_xlfn.IFERROR(C16/B16-1,0)</f>
        <v>0</v>
      </c>
      <c r="D18" s="931">
        <f>_xlfn.IFERROR(D16/C16-1,0)</f>
        <v>0.07209113750986318</v>
      </c>
      <c r="E18" s="931">
        <f>_xlfn.IFERROR(E16/D16-1,0)</f>
        <v>0.0037851166229705413</v>
      </c>
      <c r="F18" s="931">
        <f>_xlfn.IFERROR(F15/E16-1,0)</f>
        <v>0.0924464867969792</v>
      </c>
      <c r="J18" s="940"/>
    </row>
    <row r="19" spans="1:6" ht="16.5">
      <c r="A19" s="918" t="s">
        <v>504</v>
      </c>
      <c r="B19" s="919" t="s">
        <v>497</v>
      </c>
      <c r="C19" s="920">
        <v>273820</v>
      </c>
      <c r="D19" s="920">
        <v>282150</v>
      </c>
      <c r="E19" s="920">
        <v>306300</v>
      </c>
      <c r="F19" s="920">
        <v>320515</v>
      </c>
    </row>
    <row r="20" spans="1:6" ht="16.5">
      <c r="A20" s="922"/>
      <c r="B20" s="923" t="s">
        <v>498</v>
      </c>
      <c r="C20" s="932">
        <v>265838</v>
      </c>
      <c r="D20" s="932">
        <v>289260</v>
      </c>
      <c r="E20" s="932">
        <v>287645</v>
      </c>
      <c r="F20" s="925" t="s">
        <v>499</v>
      </c>
    </row>
    <row r="21" spans="1:6" ht="15">
      <c r="A21" s="926"/>
      <c r="B21" s="927" t="s">
        <v>500</v>
      </c>
      <c r="C21" s="928">
        <f>_xlfn.IFERROR(C20/C19-1,0)</f>
        <v>-0.02915053684902491</v>
      </c>
      <c r="D21" s="928">
        <f>_xlfn.IFERROR(D20/D19-1,0)</f>
        <v>0.02519936204146722</v>
      </c>
      <c r="E21" s="928">
        <f>_xlfn.IFERROR(E20/E19-1,0)</f>
        <v>-0.060904342148220714</v>
      </c>
      <c r="F21" s="928"/>
    </row>
    <row r="22" spans="1:6" ht="15.75">
      <c r="A22" s="929" t="s">
        <v>501</v>
      </c>
      <c r="B22" s="930"/>
      <c r="C22" s="931">
        <f>_xlfn.IFERROR(C20/B20-1,0)</f>
        <v>0</v>
      </c>
      <c r="D22" s="931">
        <f>_xlfn.IFERROR(D20/C20-1,0)</f>
        <v>0.08810629029709816</v>
      </c>
      <c r="E22" s="931">
        <f>_xlfn.IFERROR(E20/D20-1,0)</f>
        <v>-0.0055832123349236484</v>
      </c>
      <c r="F22" s="931">
        <f>_xlfn.IFERROR(F19/E20-1,0)</f>
        <v>0.11427280154356922</v>
      </c>
    </row>
    <row r="23" spans="1:6" ht="16.5">
      <c r="A23" s="918" t="s">
        <v>505</v>
      </c>
      <c r="B23" s="919" t="s">
        <v>497</v>
      </c>
      <c r="C23" s="920">
        <v>7760</v>
      </c>
      <c r="D23" s="920">
        <v>9064</v>
      </c>
      <c r="E23" s="920">
        <v>7977</v>
      </c>
      <c r="F23" s="920">
        <v>2800</v>
      </c>
    </row>
    <row r="24" spans="1:6" ht="16.5">
      <c r="A24" s="922"/>
      <c r="B24" s="923" t="s">
        <v>498</v>
      </c>
      <c r="C24" s="932">
        <v>9175</v>
      </c>
      <c r="D24" s="932">
        <v>5579</v>
      </c>
      <c r="E24" s="932">
        <v>8310</v>
      </c>
      <c r="F24" s="925" t="s">
        <v>499</v>
      </c>
    </row>
    <row r="25" spans="1:6" ht="15">
      <c r="A25" s="926"/>
      <c r="B25" s="927" t="s">
        <v>500</v>
      </c>
      <c r="C25" s="928">
        <f>_xlfn.IFERROR(C24/C23-1,0)</f>
        <v>0.1823453608247423</v>
      </c>
      <c r="D25" s="928">
        <f>_xlfn.IFERROR(D24/D23-1,0)</f>
        <v>-0.3844880847308032</v>
      </c>
      <c r="E25" s="928">
        <f>_xlfn.IFERROR(E24/E23-1,0)</f>
        <v>0.04174501692365551</v>
      </c>
      <c r="F25" s="928"/>
    </row>
    <row r="26" spans="1:6" ht="15.75">
      <c r="A26" s="929" t="s">
        <v>501</v>
      </c>
      <c r="B26" s="930"/>
      <c r="C26" s="931">
        <f>_xlfn.IFERROR(C24/B24-1,0)</f>
        <v>0</v>
      </c>
      <c r="D26" s="931">
        <f>_xlfn.IFERROR(D24/C24-1,0)</f>
        <v>-0.39193460490463217</v>
      </c>
      <c r="E26" s="931">
        <f>_xlfn.IFERROR(E24/D24-1,0)</f>
        <v>0.48951424986556735</v>
      </c>
      <c r="F26" s="931">
        <f>_xlfn.IFERROR(F23/E24-1,0)</f>
        <v>-0.6630565583634176</v>
      </c>
    </row>
    <row r="27" spans="1:6" ht="16.5">
      <c r="A27" s="933" t="s">
        <v>506</v>
      </c>
      <c r="B27" s="919" t="s">
        <v>497</v>
      </c>
      <c r="C27" s="920">
        <v>1454</v>
      </c>
      <c r="D27" s="920">
        <v>2562</v>
      </c>
      <c r="E27" s="920">
        <v>1255</v>
      </c>
      <c r="F27" s="920">
        <v>1912</v>
      </c>
    </row>
    <row r="28" spans="1:6" ht="16.5">
      <c r="A28" s="922"/>
      <c r="B28" s="923" t="s">
        <v>498</v>
      </c>
      <c r="C28" s="932">
        <v>3463</v>
      </c>
      <c r="D28" s="932">
        <v>6455</v>
      </c>
      <c r="E28" s="932">
        <v>1542</v>
      </c>
      <c r="F28" s="925" t="s">
        <v>499</v>
      </c>
    </row>
    <row r="29" spans="1:6" ht="15">
      <c r="A29" s="926"/>
      <c r="B29" s="927" t="s">
        <v>500</v>
      </c>
      <c r="C29" s="928">
        <f>_xlfn.IFERROR(C28/C27-1,0)</f>
        <v>1.3817056396148555</v>
      </c>
      <c r="D29" s="928">
        <f>_xlfn.IFERROR(D28/D27-1,0)</f>
        <v>1.5195160031225603</v>
      </c>
      <c r="E29" s="928">
        <f>_xlfn.IFERROR(E28/E27-1,0)</f>
        <v>0.2286852589641435</v>
      </c>
      <c r="F29" s="928"/>
    </row>
    <row r="30" spans="1:6" ht="15.75">
      <c r="A30" s="929" t="s">
        <v>501</v>
      </c>
      <c r="B30" s="930"/>
      <c r="C30" s="931">
        <f>_xlfn.IFERROR(C28/B28-1,0)</f>
        <v>0</v>
      </c>
      <c r="D30" s="931">
        <f>_xlfn.IFERROR(D28/C28-1,0)</f>
        <v>0.8639907594571181</v>
      </c>
      <c r="E30" s="931">
        <f>_xlfn.IFERROR(E28/D28-1,0)</f>
        <v>-0.7611154144074361</v>
      </c>
      <c r="F30" s="931">
        <f>_xlfn.IFERROR(F27/E28-1,0)</f>
        <v>0.23994811932555127</v>
      </c>
    </row>
    <row r="31" spans="1:6" ht="9" customHeight="1">
      <c r="A31" s="934"/>
      <c r="B31" s="935"/>
      <c r="C31" s="936"/>
      <c r="D31" s="936"/>
      <c r="E31" s="936"/>
      <c r="F31" s="937"/>
    </row>
    <row r="32" spans="1:6" ht="16.5">
      <c r="A32" s="918" t="s">
        <v>507</v>
      </c>
      <c r="B32" s="919" t="s">
        <v>497</v>
      </c>
      <c r="C32" s="920">
        <v>180</v>
      </c>
      <c r="D32" s="920">
        <v>180</v>
      </c>
      <c r="E32" s="920">
        <v>175</v>
      </c>
      <c r="F32" s="921">
        <v>175</v>
      </c>
    </row>
    <row r="33" spans="1:6" ht="16.5">
      <c r="A33" s="922"/>
      <c r="B33" s="923" t="s">
        <v>498</v>
      </c>
      <c r="C33" s="932">
        <v>168</v>
      </c>
      <c r="D33" s="932">
        <v>162</v>
      </c>
      <c r="E33" s="932">
        <v>162</v>
      </c>
      <c r="F33" s="925" t="s">
        <v>499</v>
      </c>
    </row>
    <row r="34" spans="1:6" ht="15">
      <c r="A34" s="926"/>
      <c r="B34" s="927" t="s">
        <v>500</v>
      </c>
      <c r="C34" s="928">
        <f>_xlfn.IFERROR(C33/C32-1,0)</f>
        <v>-0.06666666666666665</v>
      </c>
      <c r="D34" s="928">
        <f>_xlfn.IFERROR(D33/D32-1,0)</f>
        <v>-0.09999999999999998</v>
      </c>
      <c r="E34" s="928">
        <f>_xlfn.IFERROR(E33/E32-1,0)</f>
        <v>-0.07428571428571429</v>
      </c>
      <c r="F34" s="928"/>
    </row>
    <row r="35" spans="1:6" ht="15.75">
      <c r="A35" s="929" t="s">
        <v>501</v>
      </c>
      <c r="B35" s="930"/>
      <c r="C35" s="931">
        <f>_xlfn.IFERROR(C33/B33-1,0)</f>
        <v>0</v>
      </c>
      <c r="D35" s="931">
        <f>_xlfn.IFERROR(D33/C33-1,0)</f>
        <v>-0.0357142857142857</v>
      </c>
      <c r="E35" s="931">
        <f>_xlfn.IFERROR(E33/D33-1,0)</f>
        <v>0</v>
      </c>
      <c r="F35" s="931">
        <f>_xlfn.IFERROR(F32/E33-1,0)</f>
        <v>0.08024691358024683</v>
      </c>
    </row>
    <row r="36" spans="1:6" ht="16.5">
      <c r="A36" s="918" t="s">
        <v>508</v>
      </c>
      <c r="B36" s="919" t="s">
        <v>497</v>
      </c>
      <c r="C36" s="920">
        <v>34348.09</v>
      </c>
      <c r="D36" s="920">
        <v>36417.73</v>
      </c>
      <c r="E36" s="920">
        <v>45556</v>
      </c>
      <c r="F36" s="921">
        <v>50060</v>
      </c>
    </row>
    <row r="37" spans="1:6" ht="16.5">
      <c r="A37" s="922"/>
      <c r="B37" s="923" t="s">
        <v>498</v>
      </c>
      <c r="C37" s="932">
        <v>32899.58</v>
      </c>
      <c r="D37" s="932">
        <v>35325.81</v>
      </c>
      <c r="E37" s="932">
        <v>44612</v>
      </c>
      <c r="F37" s="925" t="s">
        <v>499</v>
      </c>
    </row>
    <row r="38" spans="1:6" ht="15">
      <c r="A38" s="926"/>
      <c r="B38" s="927" t="s">
        <v>500</v>
      </c>
      <c r="C38" s="928">
        <f>_xlfn.IFERROR(C37/C36-1,0)</f>
        <v>-0.04217148610010035</v>
      </c>
      <c r="D38" s="928">
        <f>_xlfn.IFERROR(D37/D36-1,0)</f>
        <v>-0.02998319774461522</v>
      </c>
      <c r="E38" s="928">
        <f>_xlfn.IFERROR(E37/E36-1,0)</f>
        <v>-0.020721749056106797</v>
      </c>
      <c r="F38" s="928"/>
    </row>
    <row r="39" spans="1:6" ht="15.75">
      <c r="A39" s="929" t="s">
        <v>501</v>
      </c>
      <c r="B39" s="930"/>
      <c r="C39" s="931">
        <f>_xlfn.IFERROR(C37/B37-1,0)</f>
        <v>0</v>
      </c>
      <c r="D39" s="931">
        <f>_xlfn.IFERROR(D37/C37-1,0)</f>
        <v>0.07374653415028387</v>
      </c>
      <c r="E39" s="931">
        <f>_xlfn.IFERROR(E37/D37-1,0)</f>
        <v>0.26287267015250326</v>
      </c>
      <c r="F39" s="931">
        <f>_xlfn.IFERROR(F36/E37-1,0)</f>
        <v>0.12211960907379171</v>
      </c>
    </row>
    <row r="40" spans="1:6" ht="9" customHeight="1">
      <c r="A40" s="934"/>
      <c r="B40" s="935"/>
      <c r="C40" s="936"/>
      <c r="D40" s="936"/>
      <c r="E40" s="936"/>
      <c r="F40" s="937"/>
    </row>
    <row r="41" spans="1:6" ht="16.5">
      <c r="A41" s="918" t="s">
        <v>509</v>
      </c>
      <c r="B41" s="919" t="s">
        <v>497</v>
      </c>
      <c r="C41" s="920">
        <v>36900</v>
      </c>
      <c r="D41" s="920">
        <v>34850</v>
      </c>
      <c r="E41" s="920">
        <v>21200</v>
      </c>
      <c r="F41" s="921">
        <v>21000</v>
      </c>
    </row>
    <row r="42" spans="1:6" ht="16.5">
      <c r="A42" s="922"/>
      <c r="B42" s="923" t="s">
        <v>498</v>
      </c>
      <c r="C42" s="932">
        <v>35950</v>
      </c>
      <c r="D42" s="932">
        <v>31097</v>
      </c>
      <c r="E42" s="932">
        <v>19640</v>
      </c>
      <c r="F42" s="925" t="s">
        <v>499</v>
      </c>
    </row>
    <row r="43" spans="1:6" ht="15">
      <c r="A43" s="926"/>
      <c r="B43" s="927" t="s">
        <v>500</v>
      </c>
      <c r="C43" s="928">
        <f>_xlfn.IFERROR(C42/C41-1,0)</f>
        <v>-0.0257452574525745</v>
      </c>
      <c r="D43" s="928">
        <f>_xlfn.IFERROR(D42/D41-1,0)</f>
        <v>-0.10769010043041605</v>
      </c>
      <c r="E43" s="928">
        <f>_xlfn.IFERROR(E42/E41-1,0)</f>
        <v>-0.07358490566037734</v>
      </c>
      <c r="F43" s="928"/>
    </row>
    <row r="44" spans="1:6" ht="15.75">
      <c r="A44" s="929" t="s">
        <v>501</v>
      </c>
      <c r="B44" s="930"/>
      <c r="C44" s="931">
        <f>_xlfn.IFERROR(C42/B42-1,0)</f>
        <v>0</v>
      </c>
      <c r="D44" s="931">
        <f>_xlfn.IFERROR(D42/C42-1,0)</f>
        <v>-0.13499304589707928</v>
      </c>
      <c r="E44" s="931">
        <f>_xlfn.IFERROR(E42/D42-1,0)</f>
        <v>-0.3684278226195453</v>
      </c>
      <c r="F44" s="931">
        <f>_xlfn.IFERROR(F41/E42-1,0)</f>
        <v>0.06924643584521384</v>
      </c>
    </row>
    <row r="45" spans="1:6" ht="13.5">
      <c r="A45" s="276"/>
      <c r="B45" s="276"/>
      <c r="C45" s="276"/>
      <c r="D45" s="276"/>
      <c r="E45" s="276"/>
      <c r="F45" s="276"/>
    </row>
    <row r="46" spans="1:7" ht="15.75" customHeight="1">
      <c r="A46" s="938" t="s">
        <v>510</v>
      </c>
      <c r="B46" s="938"/>
      <c r="C46" s="938"/>
      <c r="D46" s="938"/>
      <c r="E46" s="938"/>
      <c r="F46" s="938"/>
      <c r="G46" s="939"/>
    </row>
    <row r="47" spans="1:7" ht="12.75">
      <c r="A47" s="938"/>
      <c r="B47" s="938"/>
      <c r="C47" s="938"/>
      <c r="D47" s="938"/>
      <c r="E47" s="938"/>
      <c r="F47" s="938"/>
      <c r="G47" s="939"/>
    </row>
    <row r="48" spans="1:6" ht="12.75">
      <c r="A48" s="938"/>
      <c r="B48" s="938"/>
      <c r="C48" s="938"/>
      <c r="D48" s="938"/>
      <c r="E48" s="938"/>
      <c r="F48" s="938"/>
    </row>
    <row r="49" spans="1:6" ht="12.75">
      <c r="A49" s="276"/>
      <c r="B49" s="276"/>
      <c r="C49" s="276"/>
      <c r="D49" s="276"/>
      <c r="E49" s="276"/>
      <c r="F49" s="276"/>
    </row>
    <row r="50" spans="1:6" ht="12.75">
      <c r="A50" s="276" t="s">
        <v>511</v>
      </c>
      <c r="B50" s="276"/>
      <c r="C50" s="276"/>
      <c r="D50" s="276"/>
      <c r="E50" s="276"/>
      <c r="F50" s="276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2" right="0.31" top="0.75" bottom="0.75" header="0.31" footer="0.31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6"/>
  <sheetViews>
    <sheetView showGridLines="0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276"/>
      <c r="B1" s="828"/>
      <c r="C1" s="828"/>
      <c r="D1" s="828"/>
      <c r="E1" s="828"/>
      <c r="F1" s="829"/>
    </row>
    <row r="2" spans="1:6" ht="13.5">
      <c r="A2" s="276"/>
      <c r="B2" s="828"/>
      <c r="C2" s="830"/>
      <c r="D2" s="830"/>
      <c r="E2" s="830"/>
      <c r="F2" s="830"/>
    </row>
    <row r="3" spans="1:6" ht="47.25" customHeight="1">
      <c r="A3" s="830"/>
      <c r="B3" s="831"/>
      <c r="C3" s="832" t="s">
        <v>512</v>
      </c>
      <c r="D3" s="832" t="s">
        <v>513</v>
      </c>
      <c r="E3" s="833" t="s">
        <v>514</v>
      </c>
      <c r="F3" s="834" t="s">
        <v>515</v>
      </c>
    </row>
    <row r="4" spans="1:6" ht="15" customHeight="1">
      <c r="A4" s="835" t="s">
        <v>516</v>
      </c>
      <c r="B4" s="836"/>
      <c r="C4" s="837">
        <v>18717</v>
      </c>
      <c r="D4" s="837">
        <v>17437</v>
      </c>
      <c r="E4" s="837">
        <v>16441</v>
      </c>
      <c r="F4" s="837">
        <v>16850</v>
      </c>
    </row>
    <row r="5" spans="1:6" ht="15" customHeight="1">
      <c r="A5" s="838" t="s">
        <v>517</v>
      </c>
      <c r="B5" s="839"/>
      <c r="C5" s="840">
        <v>3.01</v>
      </c>
      <c r="D5" s="840">
        <v>5.16</v>
      </c>
      <c r="E5" s="840">
        <v>1.14</v>
      </c>
      <c r="F5" s="841">
        <v>1.47</v>
      </c>
    </row>
    <row r="6" spans="1:6" ht="15" customHeight="1">
      <c r="A6" s="838" t="s">
        <v>518</v>
      </c>
      <c r="B6" s="839"/>
      <c r="C6" s="840">
        <v>8</v>
      </c>
      <c r="D6" s="840">
        <v>13.9</v>
      </c>
      <c r="E6" s="840">
        <v>3.2</v>
      </c>
      <c r="F6" s="841">
        <v>3.83</v>
      </c>
    </row>
    <row r="7" spans="1:6" ht="15" customHeight="1">
      <c r="A7" s="838" t="s">
        <v>519</v>
      </c>
      <c r="B7" s="839"/>
      <c r="C7" s="842">
        <v>15040</v>
      </c>
      <c r="D7" s="842">
        <v>15000</v>
      </c>
      <c r="E7" s="842">
        <v>10000</v>
      </c>
      <c r="F7" s="843">
        <v>16800</v>
      </c>
    </row>
    <row r="8" spans="1:6" ht="15" customHeight="1">
      <c r="A8" s="838" t="s">
        <v>520</v>
      </c>
      <c r="B8" s="839"/>
      <c r="C8" s="840">
        <v>177</v>
      </c>
      <c r="D8" s="840">
        <v>169</v>
      </c>
      <c r="E8" s="840">
        <v>180</v>
      </c>
      <c r="F8" s="840">
        <v>155</v>
      </c>
    </row>
    <row r="9" spans="1:6" ht="15" customHeight="1">
      <c r="A9" s="838" t="s">
        <v>521</v>
      </c>
      <c r="B9" s="839"/>
      <c r="C9" s="840">
        <v>59</v>
      </c>
      <c r="D9" s="840">
        <v>63</v>
      </c>
      <c r="E9" s="840">
        <v>76</v>
      </c>
      <c r="F9" s="840">
        <v>86</v>
      </c>
    </row>
    <row r="10" spans="1:6" ht="15" customHeight="1">
      <c r="A10" s="844" t="s">
        <v>522</v>
      </c>
      <c r="B10" s="845"/>
      <c r="C10" s="846">
        <v>47</v>
      </c>
      <c r="D10" s="846">
        <v>45</v>
      </c>
      <c r="E10" s="846">
        <v>52</v>
      </c>
      <c r="F10" s="847">
        <v>55</v>
      </c>
    </row>
    <row r="11" spans="1:6" ht="12.75">
      <c r="A11" s="848"/>
      <c r="B11" s="848"/>
      <c r="C11" s="848"/>
      <c r="D11" s="848"/>
      <c r="E11" s="848"/>
      <c r="F11" s="848"/>
    </row>
    <row r="12" spans="1:6" ht="13.5">
      <c r="A12" s="276"/>
      <c r="B12" s="828"/>
      <c r="C12" s="830"/>
      <c r="D12" s="830"/>
      <c r="E12" s="830"/>
      <c r="F12" s="849" t="s">
        <v>2</v>
      </c>
    </row>
    <row r="13" spans="1:6" ht="39.75" customHeight="1">
      <c r="A13" s="830"/>
      <c r="B13" s="831"/>
      <c r="C13" s="850" t="s">
        <v>523</v>
      </c>
      <c r="D13" s="850" t="s">
        <v>524</v>
      </c>
      <c r="E13" s="850" t="s">
        <v>525</v>
      </c>
      <c r="F13" s="851" t="s">
        <v>526</v>
      </c>
    </row>
    <row r="14" spans="1:6" ht="15" customHeight="1">
      <c r="A14" s="852" t="s">
        <v>527</v>
      </c>
      <c r="B14" s="853"/>
      <c r="C14" s="837">
        <v>9907</v>
      </c>
      <c r="D14" s="837">
        <v>18300</v>
      </c>
      <c r="E14" s="837">
        <v>6774</v>
      </c>
      <c r="F14" s="854">
        <v>15000</v>
      </c>
    </row>
    <row r="15" spans="1:6" ht="15" customHeight="1">
      <c r="A15" s="855" t="s">
        <v>528</v>
      </c>
      <c r="B15" s="856"/>
      <c r="C15" s="857"/>
      <c r="D15" s="857"/>
      <c r="E15" s="857"/>
      <c r="F15" s="858"/>
    </row>
    <row r="16" spans="1:6" ht="15" customHeight="1">
      <c r="A16" s="859" t="s">
        <v>529</v>
      </c>
      <c r="B16" s="860"/>
      <c r="C16" s="837">
        <v>9907</v>
      </c>
      <c r="D16" s="837">
        <v>18300</v>
      </c>
      <c r="E16" s="837">
        <v>6774</v>
      </c>
      <c r="F16" s="854">
        <v>15000</v>
      </c>
    </row>
    <row r="17" spans="1:6" s="827" customFormat="1" ht="15">
      <c r="A17" s="861"/>
      <c r="B17" s="862"/>
      <c r="C17" s="863"/>
      <c r="D17" s="863"/>
      <c r="E17" s="863"/>
      <c r="F17" s="863"/>
    </row>
    <row r="18" spans="1:6" s="827" customFormat="1" ht="15.75">
      <c r="A18" s="864"/>
      <c r="B18" s="865"/>
      <c r="C18" s="866"/>
      <c r="D18" s="866"/>
      <c r="E18" s="866"/>
      <c r="F18" s="849" t="s">
        <v>2</v>
      </c>
    </row>
    <row r="19" spans="1:6" ht="30" customHeight="1">
      <c r="A19" s="867"/>
      <c r="B19" s="868"/>
      <c r="C19" s="869" t="s">
        <v>492</v>
      </c>
      <c r="D19" s="869" t="s">
        <v>530</v>
      </c>
      <c r="E19" s="869" t="s">
        <v>494</v>
      </c>
      <c r="F19" s="870" t="s">
        <v>515</v>
      </c>
    </row>
    <row r="20" spans="1:6" ht="15" customHeight="1">
      <c r="A20" s="871" t="s">
        <v>531</v>
      </c>
      <c r="B20" s="872" t="s">
        <v>497</v>
      </c>
      <c r="C20" s="873"/>
      <c r="D20" s="874"/>
      <c r="E20" s="874"/>
      <c r="F20" s="874"/>
    </row>
    <row r="21" spans="1:6" ht="15" customHeight="1">
      <c r="A21" s="875"/>
      <c r="B21" s="876" t="s">
        <v>532</v>
      </c>
      <c r="C21" s="877"/>
      <c r="D21" s="878"/>
      <c r="E21" s="878"/>
      <c r="F21" s="879" t="s">
        <v>499</v>
      </c>
    </row>
    <row r="22" spans="1:6" ht="15" customHeight="1">
      <c r="A22" s="880"/>
      <c r="B22" s="881" t="s">
        <v>533</v>
      </c>
      <c r="C22" s="882"/>
      <c r="D22" s="883"/>
      <c r="E22" s="883"/>
      <c r="F22" s="884" t="s">
        <v>499</v>
      </c>
    </row>
    <row r="23" spans="1:6" ht="15" customHeight="1">
      <c r="A23" s="875" t="s">
        <v>534</v>
      </c>
      <c r="B23" s="885" t="s">
        <v>497</v>
      </c>
      <c r="C23" s="886"/>
      <c r="D23" s="886"/>
      <c r="E23" s="886"/>
      <c r="F23" s="886"/>
    </row>
    <row r="24" spans="1:6" ht="15" customHeight="1">
      <c r="A24" s="875"/>
      <c r="B24" s="858" t="s">
        <v>532</v>
      </c>
      <c r="C24" s="879"/>
      <c r="D24" s="879"/>
      <c r="E24" s="879"/>
      <c r="F24" s="887" t="s">
        <v>499</v>
      </c>
    </row>
    <row r="25" spans="1:6" ht="15" customHeight="1">
      <c r="A25" s="880"/>
      <c r="B25" s="846" t="s">
        <v>533</v>
      </c>
      <c r="C25" s="883"/>
      <c r="D25" s="883"/>
      <c r="E25" s="883"/>
      <c r="F25" s="883" t="s">
        <v>499</v>
      </c>
    </row>
    <row r="26" spans="1:6" ht="15">
      <c r="A26" s="888" t="s">
        <v>535</v>
      </c>
      <c r="B26" s="889" t="s">
        <v>497</v>
      </c>
      <c r="C26" s="873"/>
      <c r="D26" s="890"/>
      <c r="E26" s="891"/>
      <c r="F26" s="891"/>
    </row>
    <row r="27" spans="1:6" ht="15">
      <c r="A27" s="888"/>
      <c r="B27" s="892" t="s">
        <v>532</v>
      </c>
      <c r="C27" s="877"/>
      <c r="D27" s="893"/>
      <c r="E27" s="894"/>
      <c r="F27" s="895" t="s">
        <v>499</v>
      </c>
    </row>
    <row r="28" spans="1:6" ht="15.75">
      <c r="A28" s="896"/>
      <c r="B28" s="897" t="s">
        <v>533</v>
      </c>
      <c r="C28" s="882"/>
      <c r="D28" s="898"/>
      <c r="E28" s="899"/>
      <c r="F28" s="900" t="s">
        <v>499</v>
      </c>
    </row>
    <row r="29" spans="1:6" ht="12.75">
      <c r="A29" s="848"/>
      <c r="B29" s="901"/>
      <c r="C29" s="902"/>
      <c r="D29" s="902"/>
      <c r="E29" s="903"/>
      <c r="F29" s="902"/>
    </row>
    <row r="30" spans="1:6" ht="12.75">
      <c r="A30" s="828"/>
      <c r="B30" s="904"/>
      <c r="C30" s="902"/>
      <c r="D30" s="902"/>
      <c r="E30" s="902"/>
      <c r="F30" s="902"/>
    </row>
    <row r="31" spans="1:6" ht="12.75">
      <c r="A31" s="828"/>
      <c r="B31" s="904"/>
      <c r="C31" s="902"/>
      <c r="D31" s="902"/>
      <c r="E31" s="902"/>
      <c r="F31" s="902"/>
    </row>
    <row r="32" spans="1:6" ht="12.75">
      <c r="A32" s="276"/>
      <c r="B32" s="828"/>
      <c r="C32" s="276"/>
      <c r="D32" s="276"/>
      <c r="E32" s="276"/>
      <c r="F32" s="276"/>
    </row>
    <row r="33" spans="1:6" ht="12.75">
      <c r="A33" s="276"/>
      <c r="B33" s="828"/>
      <c r="C33" s="276"/>
      <c r="D33" s="276"/>
      <c r="E33" s="276"/>
      <c r="F33" s="276"/>
    </row>
    <row r="34" spans="1:6" ht="18" customHeight="1">
      <c r="A34" s="905" t="s">
        <v>536</v>
      </c>
      <c r="B34" s="905"/>
      <c r="C34" s="905"/>
      <c r="D34" s="905"/>
      <c r="E34" s="905"/>
      <c r="F34" s="905"/>
    </row>
    <row r="35" spans="1:6" ht="18" customHeight="1">
      <c r="A35" s="906" t="s">
        <v>537</v>
      </c>
      <c r="B35" s="906"/>
      <c r="C35" s="906"/>
      <c r="D35" s="906"/>
      <c r="E35" s="906"/>
      <c r="F35" s="906"/>
    </row>
    <row r="36" spans="1:6" ht="18" customHeight="1">
      <c r="A36" s="906"/>
      <c r="B36" s="906"/>
      <c r="C36" s="906"/>
      <c r="D36" s="906"/>
      <c r="E36" s="906"/>
      <c r="F36" s="906"/>
    </row>
    <row r="37" spans="1:6" ht="18" customHeight="1">
      <c r="A37" s="906"/>
      <c r="B37" s="906"/>
      <c r="C37" s="906"/>
      <c r="D37" s="906"/>
      <c r="E37" s="906"/>
      <c r="F37" s="906"/>
    </row>
    <row r="38" spans="1:6" ht="18" customHeight="1">
      <c r="A38" s="906"/>
      <c r="B38" s="906"/>
      <c r="C38" s="906"/>
      <c r="D38" s="906"/>
      <c r="E38" s="906"/>
      <c r="F38" s="906"/>
    </row>
    <row r="39" spans="1:6" ht="18" customHeight="1">
      <c r="A39" s="907" t="s">
        <v>538</v>
      </c>
      <c r="B39" s="908"/>
      <c r="C39" s="908"/>
      <c r="D39" s="908"/>
      <c r="E39" s="908"/>
      <c r="F39" s="908"/>
    </row>
    <row r="40" spans="1:6" ht="18" customHeight="1">
      <c r="A40" s="908" t="s">
        <v>539</v>
      </c>
      <c r="B40" s="908"/>
      <c r="C40" s="908"/>
      <c r="D40" s="908"/>
      <c r="E40" s="908"/>
      <c r="F40" s="908"/>
    </row>
    <row r="41" spans="1:6" ht="18" customHeight="1">
      <c r="A41" s="908" t="s">
        <v>540</v>
      </c>
      <c r="B41" s="908"/>
      <c r="C41" s="908"/>
      <c r="D41" s="908"/>
      <c r="E41" s="908"/>
      <c r="F41" s="908"/>
    </row>
    <row r="42" spans="1:6" ht="18" customHeight="1">
      <c r="A42" s="909" t="s">
        <v>541</v>
      </c>
      <c r="B42" s="909"/>
      <c r="C42" s="909"/>
      <c r="D42" s="909"/>
      <c r="E42" s="909"/>
      <c r="F42" s="909"/>
    </row>
    <row r="43" spans="1:6" ht="12" customHeight="1">
      <c r="A43" s="909"/>
      <c r="B43" s="909"/>
      <c r="C43" s="909"/>
      <c r="D43" s="909"/>
      <c r="E43" s="909"/>
      <c r="F43" s="909"/>
    </row>
    <row r="44" spans="1:6" ht="18" customHeight="1">
      <c r="A44" s="908" t="s">
        <v>542</v>
      </c>
      <c r="B44" s="908"/>
      <c r="C44" s="908"/>
      <c r="D44" s="908"/>
      <c r="E44" s="908"/>
      <c r="F44" s="908"/>
    </row>
    <row r="45" spans="1:6" ht="21" customHeight="1">
      <c r="A45" s="909" t="s">
        <v>543</v>
      </c>
      <c r="B45" s="909"/>
      <c r="C45" s="909"/>
      <c r="D45" s="909"/>
      <c r="E45" s="909"/>
      <c r="F45" s="909"/>
    </row>
    <row r="46" spans="1:6" ht="9" customHeight="1">
      <c r="A46" s="909"/>
      <c r="B46" s="909"/>
      <c r="C46" s="909"/>
      <c r="D46" s="909"/>
      <c r="E46" s="909"/>
      <c r="F46" s="909"/>
    </row>
  </sheetData>
  <sheetProtection/>
  <mergeCells count="20">
    <mergeCell ref="A4:B4"/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39:F39"/>
    <mergeCell ref="A40:F40"/>
    <mergeCell ref="A41:F41"/>
    <mergeCell ref="A44:F44"/>
    <mergeCell ref="A20:A22"/>
    <mergeCell ref="A23:A25"/>
    <mergeCell ref="A26:A28"/>
    <mergeCell ref="A45:F46"/>
    <mergeCell ref="A42:F43"/>
    <mergeCell ref="A35:F38"/>
  </mergeCells>
  <printOptions/>
  <pageMargins left="0.71" right="0.71" top="0.75" bottom="0.75" header="0.31" footer="0.3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70" zoomScaleNormal="55" zoomScaleSheetLayoutView="70" workbookViewId="0" topLeftCell="A1">
      <selection activeCell="H106" sqref="H106"/>
    </sheetView>
  </sheetViews>
  <sheetFormatPr defaultColWidth="9.140625" defaultRowHeight="12.75"/>
  <cols>
    <col min="1" max="1" width="9.140625" style="772" customWidth="1"/>
    <col min="2" max="2" width="25.7109375" style="772" customWidth="1"/>
    <col min="3" max="3" width="95.57421875" style="772" customWidth="1"/>
    <col min="4" max="4" width="9.8515625" style="772" customWidth="1"/>
    <col min="5" max="8" width="25.7109375" style="772" customWidth="1"/>
    <col min="9" max="9" width="4.00390625" style="772" customWidth="1"/>
    <col min="10" max="16384" width="9.140625" style="772" customWidth="1"/>
  </cols>
  <sheetData>
    <row r="1" ht="18.75">
      <c r="H1" s="773" t="s">
        <v>544</v>
      </c>
    </row>
    <row r="3" spans="2:8" ht="30" customHeight="1">
      <c r="B3" s="774" t="s">
        <v>545</v>
      </c>
      <c r="C3" s="774"/>
      <c r="D3" s="774"/>
      <c r="E3" s="774"/>
      <c r="F3" s="774"/>
      <c r="G3" s="774"/>
      <c r="H3" s="774"/>
    </row>
    <row r="4" spans="2:8" ht="26.25" customHeight="1">
      <c r="B4" s="775"/>
      <c r="C4" s="776"/>
      <c r="D4" s="776"/>
      <c r="E4" s="777"/>
      <c r="F4" s="777"/>
      <c r="G4" s="777"/>
      <c r="H4" s="778" t="s">
        <v>2</v>
      </c>
    </row>
    <row r="5" spans="1:9" ht="26.25" customHeight="1">
      <c r="A5" s="779"/>
      <c r="B5" s="780" t="s">
        <v>3</v>
      </c>
      <c r="C5" s="781" t="s">
        <v>4</v>
      </c>
      <c r="D5" s="781" t="s">
        <v>5</v>
      </c>
      <c r="E5" s="782" t="s">
        <v>439</v>
      </c>
      <c r="F5" s="782"/>
      <c r="G5" s="782"/>
      <c r="H5" s="783"/>
      <c r="I5" s="814"/>
    </row>
    <row r="6" spans="1:9" s="768" customFormat="1" ht="30" customHeight="1">
      <c r="A6" s="784"/>
      <c r="B6" s="785"/>
      <c r="C6" s="786"/>
      <c r="D6" s="786"/>
      <c r="E6" s="787" t="s">
        <v>546</v>
      </c>
      <c r="F6" s="787" t="s">
        <v>547</v>
      </c>
      <c r="G6" s="787" t="s">
        <v>548</v>
      </c>
      <c r="H6" s="788" t="s">
        <v>549</v>
      </c>
      <c r="I6" s="815"/>
    </row>
    <row r="7" spans="1:9" s="769" customFormat="1" ht="33" customHeight="1">
      <c r="A7" s="789"/>
      <c r="B7" s="790"/>
      <c r="C7" s="791"/>
      <c r="D7" s="791"/>
      <c r="E7" s="792"/>
      <c r="F7" s="792"/>
      <c r="G7" s="792"/>
      <c r="H7" s="793"/>
      <c r="I7" s="816"/>
    </row>
    <row r="8" spans="1:9" s="769" customFormat="1" ht="22.5" customHeight="1">
      <c r="A8" s="789"/>
      <c r="B8" s="794">
        <v>1</v>
      </c>
      <c r="C8" s="795">
        <v>2</v>
      </c>
      <c r="D8" s="796">
        <v>3</v>
      </c>
      <c r="E8" s="797">
        <v>4</v>
      </c>
      <c r="F8" s="797">
        <v>5</v>
      </c>
      <c r="G8" s="797">
        <v>6</v>
      </c>
      <c r="H8" s="798">
        <v>7</v>
      </c>
      <c r="I8" s="816"/>
    </row>
    <row r="9" spans="1:9" s="770" customFormat="1" ht="34.5" customHeight="1">
      <c r="A9" s="799"/>
      <c r="B9" s="800"/>
      <c r="C9" s="801" t="s">
        <v>8</v>
      </c>
      <c r="D9" s="802"/>
      <c r="E9" s="803"/>
      <c r="F9" s="803"/>
      <c r="G9" s="803"/>
      <c r="H9" s="804"/>
      <c r="I9" s="817"/>
    </row>
    <row r="10" spans="1:9" s="770" customFormat="1" ht="34.5" customHeight="1">
      <c r="A10" s="799"/>
      <c r="B10" s="805">
        <v>0</v>
      </c>
      <c r="C10" s="806" t="s">
        <v>9</v>
      </c>
      <c r="D10" s="807" t="s">
        <v>10</v>
      </c>
      <c r="E10" s="741"/>
      <c r="F10" s="741"/>
      <c r="G10" s="741"/>
      <c r="H10" s="808" t="s">
        <v>550</v>
      </c>
      <c r="I10" s="817"/>
    </row>
    <row r="11" spans="2:9" s="770" customFormat="1" ht="34.5" customHeight="1">
      <c r="B11" s="805"/>
      <c r="C11" s="806" t="s">
        <v>11</v>
      </c>
      <c r="D11" s="807" t="s">
        <v>12</v>
      </c>
      <c r="E11" s="741">
        <v>89000</v>
      </c>
      <c r="F11" s="741">
        <v>80000</v>
      </c>
      <c r="G11" s="741">
        <v>80000</v>
      </c>
      <c r="H11" s="808">
        <v>82000</v>
      </c>
      <c r="I11" s="817"/>
    </row>
    <row r="12" spans="2:9" s="770" customFormat="1" ht="34.5" customHeight="1">
      <c r="B12" s="805">
        <v>1</v>
      </c>
      <c r="C12" s="806" t="s">
        <v>13</v>
      </c>
      <c r="D12" s="807" t="s">
        <v>14</v>
      </c>
      <c r="E12" s="741"/>
      <c r="F12" s="741"/>
      <c r="G12" s="741"/>
      <c r="H12" s="808"/>
      <c r="I12" s="817"/>
    </row>
    <row r="13" spans="2:9" s="770" customFormat="1" ht="34.5" customHeight="1">
      <c r="B13" s="805" t="s">
        <v>15</v>
      </c>
      <c r="C13" s="809" t="s">
        <v>16</v>
      </c>
      <c r="D13" s="807" t="s">
        <v>17</v>
      </c>
      <c r="E13" s="741"/>
      <c r="F13" s="741"/>
      <c r="G13" s="741"/>
      <c r="H13" s="808"/>
      <c r="I13" s="817"/>
    </row>
    <row r="14" spans="2:9" s="770" customFormat="1" ht="34.5" customHeight="1">
      <c r="B14" s="805" t="s">
        <v>18</v>
      </c>
      <c r="C14" s="809" t="s">
        <v>19</v>
      </c>
      <c r="D14" s="807" t="s">
        <v>20</v>
      </c>
      <c r="E14" s="741"/>
      <c r="F14" s="741"/>
      <c r="G14" s="741"/>
      <c r="H14" s="808"/>
      <c r="I14" s="817"/>
    </row>
    <row r="15" spans="2:9" s="770" customFormat="1" ht="34.5" customHeight="1">
      <c r="B15" s="805" t="s">
        <v>21</v>
      </c>
      <c r="C15" s="809" t="s">
        <v>22</v>
      </c>
      <c r="D15" s="807" t="s">
        <v>23</v>
      </c>
      <c r="E15" s="741"/>
      <c r="F15" s="741"/>
      <c r="G15" s="741"/>
      <c r="H15" s="808"/>
      <c r="I15" s="817"/>
    </row>
    <row r="16" spans="2:9" s="770" customFormat="1" ht="34.5" customHeight="1">
      <c r="B16" s="810" t="s">
        <v>24</v>
      </c>
      <c r="C16" s="809" t="s">
        <v>25</v>
      </c>
      <c r="D16" s="807" t="s">
        <v>26</v>
      </c>
      <c r="E16" s="741"/>
      <c r="F16" s="741"/>
      <c r="G16" s="741"/>
      <c r="H16" s="808"/>
      <c r="I16" s="817"/>
    </row>
    <row r="17" spans="2:9" s="770" customFormat="1" ht="34.5" customHeight="1">
      <c r="B17" s="810" t="s">
        <v>27</v>
      </c>
      <c r="C17" s="809" t="s">
        <v>28</v>
      </c>
      <c r="D17" s="807" t="s">
        <v>29</v>
      </c>
      <c r="E17" s="741"/>
      <c r="F17" s="741"/>
      <c r="G17" s="741"/>
      <c r="H17" s="808"/>
      <c r="I17" s="817"/>
    </row>
    <row r="18" spans="2:9" s="770" customFormat="1" ht="34.5" customHeight="1">
      <c r="B18" s="810" t="s">
        <v>30</v>
      </c>
      <c r="C18" s="809" t="s">
        <v>31</v>
      </c>
      <c r="D18" s="807" t="s">
        <v>32</v>
      </c>
      <c r="E18" s="741"/>
      <c r="F18" s="741"/>
      <c r="G18" s="741"/>
      <c r="H18" s="808"/>
      <c r="I18" s="817"/>
    </row>
    <row r="19" spans="2:9" s="770" customFormat="1" ht="34.5" customHeight="1">
      <c r="B19" s="811">
        <v>2</v>
      </c>
      <c r="C19" s="806" t="s">
        <v>33</v>
      </c>
      <c r="D19" s="807" t="s">
        <v>34</v>
      </c>
      <c r="E19" s="741">
        <v>89000</v>
      </c>
      <c r="F19" s="741">
        <v>80000</v>
      </c>
      <c r="G19" s="741">
        <v>80000</v>
      </c>
      <c r="H19" s="808">
        <v>82000</v>
      </c>
      <c r="I19" s="817"/>
    </row>
    <row r="20" spans="2:9" s="770" customFormat="1" ht="34.5" customHeight="1">
      <c r="B20" s="805" t="s">
        <v>35</v>
      </c>
      <c r="C20" s="809" t="s">
        <v>36</v>
      </c>
      <c r="D20" s="807" t="s">
        <v>37</v>
      </c>
      <c r="E20" s="741"/>
      <c r="F20" s="741"/>
      <c r="G20" s="741"/>
      <c r="H20" s="808"/>
      <c r="I20" s="817"/>
    </row>
    <row r="21" spans="2:9" s="770" customFormat="1" ht="34.5" customHeight="1">
      <c r="B21" s="810" t="s">
        <v>38</v>
      </c>
      <c r="C21" s="809" t="s">
        <v>39</v>
      </c>
      <c r="D21" s="807" t="s">
        <v>40</v>
      </c>
      <c r="E21" s="741"/>
      <c r="F21" s="741"/>
      <c r="G21" s="741"/>
      <c r="H21" s="808"/>
      <c r="I21" s="817"/>
    </row>
    <row r="22" spans="2:9" s="770" customFormat="1" ht="34.5" customHeight="1">
      <c r="B22" s="805" t="s">
        <v>41</v>
      </c>
      <c r="C22" s="809" t="s">
        <v>42</v>
      </c>
      <c r="D22" s="807" t="s">
        <v>43</v>
      </c>
      <c r="E22" s="741">
        <v>89000</v>
      </c>
      <c r="F22" s="741">
        <v>80000</v>
      </c>
      <c r="G22" s="741">
        <v>80000</v>
      </c>
      <c r="H22" s="808">
        <v>82000</v>
      </c>
      <c r="I22" s="817"/>
    </row>
    <row r="23" spans="2:9" s="770" customFormat="1" ht="34.5" customHeight="1">
      <c r="B23" s="805" t="s">
        <v>44</v>
      </c>
      <c r="C23" s="809" t="s">
        <v>45</v>
      </c>
      <c r="D23" s="807" t="s">
        <v>46</v>
      </c>
      <c r="E23" s="741"/>
      <c r="F23" s="741"/>
      <c r="G23" s="741"/>
      <c r="H23" s="808"/>
      <c r="I23" s="817"/>
    </row>
    <row r="24" spans="2:9" s="770" customFormat="1" ht="34.5" customHeight="1">
      <c r="B24" s="805" t="s">
        <v>47</v>
      </c>
      <c r="C24" s="809" t="s">
        <v>48</v>
      </c>
      <c r="D24" s="807" t="s">
        <v>49</v>
      </c>
      <c r="E24" s="741"/>
      <c r="F24" s="741"/>
      <c r="G24" s="741"/>
      <c r="H24" s="808"/>
      <c r="I24" s="817"/>
    </row>
    <row r="25" spans="2:9" s="770" customFormat="1" ht="34.5" customHeight="1">
      <c r="B25" s="805" t="s">
        <v>50</v>
      </c>
      <c r="C25" s="809" t="s">
        <v>51</v>
      </c>
      <c r="D25" s="807" t="s">
        <v>52</v>
      </c>
      <c r="E25" s="741"/>
      <c r="F25" s="741"/>
      <c r="G25" s="741"/>
      <c r="H25" s="808"/>
      <c r="I25" s="817"/>
    </row>
    <row r="26" spans="2:9" s="770" customFormat="1" ht="34.5" customHeight="1">
      <c r="B26" s="805" t="s">
        <v>53</v>
      </c>
      <c r="C26" s="809" t="s">
        <v>54</v>
      </c>
      <c r="D26" s="807" t="s">
        <v>55</v>
      </c>
      <c r="E26" s="741"/>
      <c r="F26" s="741"/>
      <c r="G26" s="741"/>
      <c r="H26" s="808"/>
      <c r="I26" s="817"/>
    </row>
    <row r="27" spans="2:9" s="770" customFormat="1" ht="34.5" customHeight="1">
      <c r="B27" s="805" t="s">
        <v>56</v>
      </c>
      <c r="C27" s="809" t="s">
        <v>57</v>
      </c>
      <c r="D27" s="807" t="s">
        <v>58</v>
      </c>
      <c r="E27" s="741"/>
      <c r="F27" s="741"/>
      <c r="G27" s="741"/>
      <c r="H27" s="808"/>
      <c r="I27" s="817"/>
    </row>
    <row r="28" spans="2:9" s="770" customFormat="1" ht="34.5" customHeight="1">
      <c r="B28" s="811">
        <v>3</v>
      </c>
      <c r="C28" s="806" t="s">
        <v>59</v>
      </c>
      <c r="D28" s="807" t="s">
        <v>60</v>
      </c>
      <c r="E28" s="741"/>
      <c r="F28" s="741"/>
      <c r="G28" s="741"/>
      <c r="H28" s="808"/>
      <c r="I28" s="817"/>
    </row>
    <row r="29" spans="2:9" s="770" customFormat="1" ht="34.5" customHeight="1">
      <c r="B29" s="805" t="s">
        <v>61</v>
      </c>
      <c r="C29" s="809" t="s">
        <v>62</v>
      </c>
      <c r="D29" s="807" t="s">
        <v>63</v>
      </c>
      <c r="E29" s="741"/>
      <c r="F29" s="741"/>
      <c r="G29" s="741"/>
      <c r="H29" s="808"/>
      <c r="I29" s="817"/>
    </row>
    <row r="30" spans="2:9" s="770" customFormat="1" ht="34.5" customHeight="1">
      <c r="B30" s="810" t="s">
        <v>64</v>
      </c>
      <c r="C30" s="809" t="s">
        <v>65</v>
      </c>
      <c r="D30" s="807" t="s">
        <v>66</v>
      </c>
      <c r="E30" s="741"/>
      <c r="F30" s="741"/>
      <c r="G30" s="741"/>
      <c r="H30" s="808"/>
      <c r="I30" s="817"/>
    </row>
    <row r="31" spans="2:9" s="770" customFormat="1" ht="34.5" customHeight="1">
      <c r="B31" s="810" t="s">
        <v>67</v>
      </c>
      <c r="C31" s="809" t="s">
        <v>68</v>
      </c>
      <c r="D31" s="807" t="s">
        <v>69</v>
      </c>
      <c r="E31" s="741"/>
      <c r="F31" s="741"/>
      <c r="G31" s="741"/>
      <c r="H31" s="808"/>
      <c r="I31" s="817"/>
    </row>
    <row r="32" spans="2:9" s="770" customFormat="1" ht="34.5" customHeight="1">
      <c r="B32" s="810" t="s">
        <v>70</v>
      </c>
      <c r="C32" s="809" t="s">
        <v>71</v>
      </c>
      <c r="D32" s="807" t="s">
        <v>72</v>
      </c>
      <c r="E32" s="741"/>
      <c r="F32" s="741"/>
      <c r="G32" s="741"/>
      <c r="H32" s="808"/>
      <c r="I32" s="817"/>
    </row>
    <row r="33" spans="2:9" s="770" customFormat="1" ht="34.5" customHeight="1">
      <c r="B33" s="812" t="s">
        <v>73</v>
      </c>
      <c r="C33" s="806" t="s">
        <v>74</v>
      </c>
      <c r="D33" s="807" t="s">
        <v>75</v>
      </c>
      <c r="E33" s="741"/>
      <c r="F33" s="741"/>
      <c r="G33" s="741"/>
      <c r="H33" s="808"/>
      <c r="I33" s="817"/>
    </row>
    <row r="34" spans="2:9" s="770" customFormat="1" ht="34.5" customHeight="1">
      <c r="B34" s="810" t="s">
        <v>76</v>
      </c>
      <c r="C34" s="809" t="s">
        <v>77</v>
      </c>
      <c r="D34" s="807" t="s">
        <v>78</v>
      </c>
      <c r="E34" s="741"/>
      <c r="F34" s="741"/>
      <c r="G34" s="741"/>
      <c r="H34" s="808"/>
      <c r="I34" s="817"/>
    </row>
    <row r="35" spans="2:9" s="770" customFormat="1" ht="34.5" customHeight="1">
      <c r="B35" s="810" t="s">
        <v>79</v>
      </c>
      <c r="C35" s="809" t="s">
        <v>80</v>
      </c>
      <c r="D35" s="807" t="s">
        <v>81</v>
      </c>
      <c r="E35" s="741"/>
      <c r="F35" s="741"/>
      <c r="G35" s="741"/>
      <c r="H35" s="808"/>
      <c r="I35" s="817"/>
    </row>
    <row r="36" spans="2:9" s="770" customFormat="1" ht="34.5" customHeight="1">
      <c r="B36" s="810" t="s">
        <v>82</v>
      </c>
      <c r="C36" s="809" t="s">
        <v>83</v>
      </c>
      <c r="D36" s="807" t="s">
        <v>84</v>
      </c>
      <c r="E36" s="741"/>
      <c r="F36" s="741"/>
      <c r="G36" s="741"/>
      <c r="H36" s="808"/>
      <c r="I36" s="817"/>
    </row>
    <row r="37" spans="2:9" s="770" customFormat="1" ht="34.5" customHeight="1">
      <c r="B37" s="810" t="s">
        <v>85</v>
      </c>
      <c r="C37" s="809" t="s">
        <v>86</v>
      </c>
      <c r="D37" s="807" t="s">
        <v>87</v>
      </c>
      <c r="E37" s="741"/>
      <c r="F37" s="741"/>
      <c r="G37" s="741"/>
      <c r="H37" s="808"/>
      <c r="I37" s="817"/>
    </row>
    <row r="38" spans="2:9" s="770" customFormat="1" ht="34.5" customHeight="1">
      <c r="B38" s="810" t="s">
        <v>85</v>
      </c>
      <c r="C38" s="809" t="s">
        <v>88</v>
      </c>
      <c r="D38" s="807" t="s">
        <v>89</v>
      </c>
      <c r="E38" s="741"/>
      <c r="F38" s="741"/>
      <c r="G38" s="741"/>
      <c r="H38" s="808"/>
      <c r="I38" s="817"/>
    </row>
    <row r="39" spans="2:9" s="770" customFormat="1" ht="34.5" customHeight="1">
      <c r="B39" s="810" t="s">
        <v>90</v>
      </c>
      <c r="C39" s="809" t="s">
        <v>91</v>
      </c>
      <c r="D39" s="807" t="s">
        <v>92</v>
      </c>
      <c r="E39" s="741"/>
      <c r="F39" s="741"/>
      <c r="G39" s="741"/>
      <c r="H39" s="808"/>
      <c r="I39" s="817"/>
    </row>
    <row r="40" spans="2:9" s="770" customFormat="1" ht="34.5" customHeight="1">
      <c r="B40" s="810" t="s">
        <v>90</v>
      </c>
      <c r="C40" s="809" t="s">
        <v>93</v>
      </c>
      <c r="D40" s="807" t="s">
        <v>94</v>
      </c>
      <c r="E40" s="741"/>
      <c r="F40" s="741"/>
      <c r="G40" s="741"/>
      <c r="H40" s="808"/>
      <c r="I40" s="817"/>
    </row>
    <row r="41" spans="2:9" s="770" customFormat="1" ht="34.5" customHeight="1">
      <c r="B41" s="810" t="s">
        <v>95</v>
      </c>
      <c r="C41" s="809" t="s">
        <v>96</v>
      </c>
      <c r="D41" s="807" t="s">
        <v>97</v>
      </c>
      <c r="E41" s="741"/>
      <c r="F41" s="741"/>
      <c r="G41" s="741"/>
      <c r="H41" s="808"/>
      <c r="I41" s="817"/>
    </row>
    <row r="42" spans="2:9" s="770" customFormat="1" ht="34.5" customHeight="1">
      <c r="B42" s="810" t="s">
        <v>98</v>
      </c>
      <c r="C42" s="809" t="s">
        <v>99</v>
      </c>
      <c r="D42" s="807" t="s">
        <v>100</v>
      </c>
      <c r="E42" s="741"/>
      <c r="F42" s="741"/>
      <c r="G42" s="741"/>
      <c r="H42" s="808"/>
      <c r="I42" s="817"/>
    </row>
    <row r="43" spans="2:9" s="770" customFormat="1" ht="34.5" customHeight="1">
      <c r="B43" s="812">
        <v>5</v>
      </c>
      <c r="C43" s="806" t="s">
        <v>101</v>
      </c>
      <c r="D43" s="807" t="s">
        <v>102</v>
      </c>
      <c r="E43" s="741"/>
      <c r="F43" s="741"/>
      <c r="G43" s="741"/>
      <c r="H43" s="808"/>
      <c r="I43" s="817"/>
    </row>
    <row r="44" spans="2:9" s="770" customFormat="1" ht="34.5" customHeight="1">
      <c r="B44" s="810" t="s">
        <v>103</v>
      </c>
      <c r="C44" s="809" t="s">
        <v>104</v>
      </c>
      <c r="D44" s="807" t="s">
        <v>105</v>
      </c>
      <c r="E44" s="741"/>
      <c r="F44" s="741"/>
      <c r="G44" s="741"/>
      <c r="H44" s="808"/>
      <c r="I44" s="817"/>
    </row>
    <row r="45" spans="2:9" s="770" customFormat="1" ht="34.5" customHeight="1">
      <c r="B45" s="810" t="s">
        <v>106</v>
      </c>
      <c r="C45" s="809" t="s">
        <v>107</v>
      </c>
      <c r="D45" s="807" t="s">
        <v>108</v>
      </c>
      <c r="E45" s="741"/>
      <c r="F45" s="741"/>
      <c r="G45" s="741"/>
      <c r="H45" s="808"/>
      <c r="I45" s="817"/>
    </row>
    <row r="46" spans="2:9" s="770" customFormat="1" ht="34.5" customHeight="1">
      <c r="B46" s="810" t="s">
        <v>109</v>
      </c>
      <c r="C46" s="809" t="s">
        <v>110</v>
      </c>
      <c r="D46" s="807" t="s">
        <v>111</v>
      </c>
      <c r="E46" s="741"/>
      <c r="F46" s="741"/>
      <c r="G46" s="741"/>
      <c r="H46" s="808"/>
      <c r="I46" s="817"/>
    </row>
    <row r="47" spans="2:9" s="770" customFormat="1" ht="34.5" customHeight="1">
      <c r="B47" s="810" t="s">
        <v>112</v>
      </c>
      <c r="C47" s="809" t="s">
        <v>113</v>
      </c>
      <c r="D47" s="807" t="s">
        <v>114</v>
      </c>
      <c r="E47" s="741"/>
      <c r="F47" s="741"/>
      <c r="G47" s="741"/>
      <c r="H47" s="808"/>
      <c r="I47" s="817"/>
    </row>
    <row r="48" spans="2:9" s="770" customFormat="1" ht="34.5" customHeight="1">
      <c r="B48" s="810" t="s">
        <v>115</v>
      </c>
      <c r="C48" s="809" t="s">
        <v>116</v>
      </c>
      <c r="D48" s="807" t="s">
        <v>117</v>
      </c>
      <c r="E48" s="741"/>
      <c r="F48" s="741"/>
      <c r="G48" s="741"/>
      <c r="H48" s="808"/>
      <c r="I48" s="817"/>
    </row>
    <row r="49" spans="2:9" s="770" customFormat="1" ht="34.5" customHeight="1">
      <c r="B49" s="810" t="s">
        <v>118</v>
      </c>
      <c r="C49" s="809" t="s">
        <v>119</v>
      </c>
      <c r="D49" s="807" t="s">
        <v>120</v>
      </c>
      <c r="E49" s="741"/>
      <c r="F49" s="741"/>
      <c r="G49" s="741"/>
      <c r="H49" s="808"/>
      <c r="I49" s="817"/>
    </row>
    <row r="50" spans="2:9" s="770" customFormat="1" ht="34.5" customHeight="1">
      <c r="B50" s="810" t="s">
        <v>121</v>
      </c>
      <c r="C50" s="809" t="s">
        <v>122</v>
      </c>
      <c r="D50" s="807" t="s">
        <v>123</v>
      </c>
      <c r="E50" s="741"/>
      <c r="F50" s="741"/>
      <c r="G50" s="741"/>
      <c r="H50" s="808"/>
      <c r="I50" s="817"/>
    </row>
    <row r="51" spans="2:9" s="770" customFormat="1" ht="34.5" customHeight="1">
      <c r="B51" s="812">
        <v>288</v>
      </c>
      <c r="C51" s="806" t="s">
        <v>124</v>
      </c>
      <c r="D51" s="807" t="s">
        <v>125</v>
      </c>
      <c r="E51" s="741"/>
      <c r="F51" s="741"/>
      <c r="G51" s="741"/>
      <c r="H51" s="808"/>
      <c r="I51" s="817"/>
    </row>
    <row r="52" spans="2:9" s="770" customFormat="1" ht="34.5" customHeight="1">
      <c r="B52" s="812"/>
      <c r="C52" s="806" t="s">
        <v>126</v>
      </c>
      <c r="D52" s="807" t="s">
        <v>127</v>
      </c>
      <c r="E52" s="741">
        <v>43603</v>
      </c>
      <c r="F52" s="741">
        <v>48403</v>
      </c>
      <c r="G52" s="741">
        <v>50703</v>
      </c>
      <c r="H52" s="808">
        <v>45110</v>
      </c>
      <c r="I52" s="817"/>
    </row>
    <row r="53" spans="2:9" s="770" customFormat="1" ht="34.5" customHeight="1">
      <c r="B53" s="812" t="s">
        <v>128</v>
      </c>
      <c r="C53" s="806" t="s">
        <v>129</v>
      </c>
      <c r="D53" s="807" t="s">
        <v>130</v>
      </c>
      <c r="E53" s="741">
        <v>3000</v>
      </c>
      <c r="F53" s="741">
        <v>4000</v>
      </c>
      <c r="G53" s="741">
        <v>4000</v>
      </c>
      <c r="H53" s="808">
        <v>4500</v>
      </c>
      <c r="I53" s="817"/>
    </row>
    <row r="54" spans="2:9" s="770" customFormat="1" ht="34.5" customHeight="1">
      <c r="B54" s="810">
        <v>10</v>
      </c>
      <c r="C54" s="809" t="s">
        <v>131</v>
      </c>
      <c r="D54" s="807" t="s">
        <v>132</v>
      </c>
      <c r="E54" s="741">
        <v>3000</v>
      </c>
      <c r="F54" s="741">
        <v>4000</v>
      </c>
      <c r="G54" s="741">
        <v>4000</v>
      </c>
      <c r="H54" s="808">
        <v>4500</v>
      </c>
      <c r="I54" s="817"/>
    </row>
    <row r="55" spans="2:9" s="770" customFormat="1" ht="34.5" customHeight="1">
      <c r="B55" s="810">
        <v>11</v>
      </c>
      <c r="C55" s="809" t="s">
        <v>133</v>
      </c>
      <c r="D55" s="807" t="s">
        <v>134</v>
      </c>
      <c r="E55" s="741"/>
      <c r="F55" s="741"/>
      <c r="G55" s="741"/>
      <c r="H55" s="808"/>
      <c r="I55" s="817"/>
    </row>
    <row r="56" spans="2:9" s="770" customFormat="1" ht="34.5" customHeight="1">
      <c r="B56" s="810">
        <v>12</v>
      </c>
      <c r="C56" s="809" t="s">
        <v>135</v>
      </c>
      <c r="D56" s="807" t="s">
        <v>136</v>
      </c>
      <c r="E56" s="741"/>
      <c r="F56" s="741"/>
      <c r="G56" s="741"/>
      <c r="H56" s="808"/>
      <c r="I56" s="817"/>
    </row>
    <row r="57" spans="2:9" s="770" customFormat="1" ht="34.5" customHeight="1">
      <c r="B57" s="810">
        <v>13</v>
      </c>
      <c r="C57" s="809" t="s">
        <v>137</v>
      </c>
      <c r="D57" s="807" t="s">
        <v>138</v>
      </c>
      <c r="E57" s="741"/>
      <c r="F57" s="741"/>
      <c r="G57" s="741"/>
      <c r="H57" s="808"/>
      <c r="I57" s="817"/>
    </row>
    <row r="58" spans="2:9" s="770" customFormat="1" ht="34.5" customHeight="1">
      <c r="B58" s="810">
        <v>14</v>
      </c>
      <c r="C58" s="809" t="s">
        <v>139</v>
      </c>
      <c r="D58" s="807" t="s">
        <v>140</v>
      </c>
      <c r="E58" s="741"/>
      <c r="F58" s="741"/>
      <c r="G58" s="741"/>
      <c r="H58" s="808"/>
      <c r="I58" s="817"/>
    </row>
    <row r="59" spans="2:9" s="770" customFormat="1" ht="34.5" customHeight="1">
      <c r="B59" s="810">
        <v>15</v>
      </c>
      <c r="C59" s="813" t="s">
        <v>141</v>
      </c>
      <c r="D59" s="807" t="s">
        <v>142</v>
      </c>
      <c r="E59" s="741"/>
      <c r="F59" s="741"/>
      <c r="G59" s="741"/>
      <c r="H59" s="808"/>
      <c r="I59" s="817"/>
    </row>
    <row r="60" spans="2:9" s="770" customFormat="1" ht="34.5" customHeight="1">
      <c r="B60" s="812"/>
      <c r="C60" s="806" t="s">
        <v>143</v>
      </c>
      <c r="D60" s="807" t="s">
        <v>144</v>
      </c>
      <c r="E60" s="741">
        <v>36500</v>
      </c>
      <c r="F60" s="741">
        <v>36000</v>
      </c>
      <c r="G60" s="741">
        <v>38000</v>
      </c>
      <c r="H60" s="808">
        <v>36110</v>
      </c>
      <c r="I60" s="817"/>
    </row>
    <row r="61" spans="2:9" s="771" customFormat="1" ht="34.5" customHeight="1">
      <c r="B61" s="810" t="s">
        <v>145</v>
      </c>
      <c r="C61" s="809" t="s">
        <v>146</v>
      </c>
      <c r="D61" s="807" t="s">
        <v>147</v>
      </c>
      <c r="E61" s="741"/>
      <c r="F61" s="741"/>
      <c r="G61" s="741"/>
      <c r="H61" s="808"/>
      <c r="I61" s="818"/>
    </row>
    <row r="62" spans="2:9" s="771" customFormat="1" ht="34.5" customHeight="1">
      <c r="B62" s="810" t="s">
        <v>148</v>
      </c>
      <c r="C62" s="809" t="s">
        <v>149</v>
      </c>
      <c r="D62" s="807" t="s">
        <v>150</v>
      </c>
      <c r="E62" s="741"/>
      <c r="F62" s="741"/>
      <c r="G62" s="741"/>
      <c r="H62" s="808"/>
      <c r="I62" s="818"/>
    </row>
    <row r="63" spans="2:9" s="770" customFormat="1" ht="34.5" customHeight="1">
      <c r="B63" s="810" t="s">
        <v>151</v>
      </c>
      <c r="C63" s="809" t="s">
        <v>152</v>
      </c>
      <c r="D63" s="807" t="s">
        <v>153</v>
      </c>
      <c r="E63" s="741"/>
      <c r="F63" s="741"/>
      <c r="G63" s="741"/>
      <c r="H63" s="808"/>
      <c r="I63" s="817"/>
    </row>
    <row r="64" spans="2:9" s="771" customFormat="1" ht="34.5" customHeight="1">
      <c r="B64" s="810" t="s">
        <v>154</v>
      </c>
      <c r="C64" s="809" t="s">
        <v>155</v>
      </c>
      <c r="D64" s="807" t="s">
        <v>156</v>
      </c>
      <c r="E64" s="741"/>
      <c r="F64" s="741"/>
      <c r="G64" s="741"/>
      <c r="H64" s="808"/>
      <c r="I64" s="818"/>
    </row>
    <row r="65" spans="2:9" ht="34.5" customHeight="1">
      <c r="B65" s="810" t="s">
        <v>157</v>
      </c>
      <c r="C65" s="809" t="s">
        <v>158</v>
      </c>
      <c r="D65" s="807" t="s">
        <v>159</v>
      </c>
      <c r="E65" s="741">
        <v>36500</v>
      </c>
      <c r="F65" s="741">
        <v>36000</v>
      </c>
      <c r="G65" s="741">
        <v>38000</v>
      </c>
      <c r="H65" s="808">
        <v>36110</v>
      </c>
      <c r="I65" s="814"/>
    </row>
    <row r="66" spans="2:9" ht="34.5" customHeight="1">
      <c r="B66" s="810" t="s">
        <v>160</v>
      </c>
      <c r="C66" s="809" t="s">
        <v>161</v>
      </c>
      <c r="D66" s="807" t="s">
        <v>162</v>
      </c>
      <c r="E66" s="741"/>
      <c r="F66" s="741"/>
      <c r="G66" s="741"/>
      <c r="H66" s="808"/>
      <c r="I66" s="814"/>
    </row>
    <row r="67" spans="2:9" ht="34.5" customHeight="1">
      <c r="B67" s="810" t="s">
        <v>163</v>
      </c>
      <c r="C67" s="809" t="s">
        <v>164</v>
      </c>
      <c r="D67" s="807" t="s">
        <v>165</v>
      </c>
      <c r="E67" s="741"/>
      <c r="F67" s="741"/>
      <c r="G67" s="741"/>
      <c r="H67" s="808"/>
      <c r="I67" s="814"/>
    </row>
    <row r="68" spans="2:9" ht="34.5" customHeight="1">
      <c r="B68" s="812">
        <v>21</v>
      </c>
      <c r="C68" s="806" t="s">
        <v>166</v>
      </c>
      <c r="D68" s="807" t="s">
        <v>167</v>
      </c>
      <c r="E68" s="741"/>
      <c r="F68" s="741"/>
      <c r="G68" s="741"/>
      <c r="H68" s="808"/>
      <c r="I68" s="814"/>
    </row>
    <row r="69" spans="2:9" ht="34.5" customHeight="1">
      <c r="B69" s="812">
        <v>22</v>
      </c>
      <c r="C69" s="806" t="s">
        <v>168</v>
      </c>
      <c r="D69" s="807" t="s">
        <v>169</v>
      </c>
      <c r="E69" s="741">
        <v>3000</v>
      </c>
      <c r="F69" s="741">
        <v>4000</v>
      </c>
      <c r="G69" s="741">
        <v>4000</v>
      </c>
      <c r="H69" s="808">
        <v>3000</v>
      </c>
      <c r="I69" s="814"/>
    </row>
    <row r="70" spans="2:9" ht="34.5" customHeight="1">
      <c r="B70" s="812">
        <v>236</v>
      </c>
      <c r="C70" s="806" t="s">
        <v>170</v>
      </c>
      <c r="D70" s="807" t="s">
        <v>171</v>
      </c>
      <c r="E70" s="741"/>
      <c r="F70" s="741"/>
      <c r="G70" s="741"/>
      <c r="H70" s="808"/>
      <c r="I70" s="814"/>
    </row>
    <row r="71" spans="2:9" ht="34.5" customHeight="1">
      <c r="B71" s="812" t="s">
        <v>172</v>
      </c>
      <c r="C71" s="806" t="s">
        <v>173</v>
      </c>
      <c r="D71" s="807" t="s">
        <v>174</v>
      </c>
      <c r="E71" s="741"/>
      <c r="F71" s="741"/>
      <c r="G71" s="741"/>
      <c r="H71" s="808"/>
      <c r="I71" s="814"/>
    </row>
    <row r="72" spans="2:9" ht="34.5" customHeight="1">
      <c r="B72" s="810" t="s">
        <v>175</v>
      </c>
      <c r="C72" s="809" t="s">
        <v>176</v>
      </c>
      <c r="D72" s="807" t="s">
        <v>177</v>
      </c>
      <c r="E72" s="741"/>
      <c r="F72" s="741"/>
      <c r="G72" s="741"/>
      <c r="H72" s="808"/>
      <c r="I72" s="814"/>
    </row>
    <row r="73" spans="2:9" ht="34.5" customHeight="1">
      <c r="B73" s="810" t="s">
        <v>178</v>
      </c>
      <c r="C73" s="809" t="s">
        <v>179</v>
      </c>
      <c r="D73" s="807" t="s">
        <v>180</v>
      </c>
      <c r="E73" s="741"/>
      <c r="F73" s="741"/>
      <c r="G73" s="741"/>
      <c r="H73" s="808"/>
      <c r="I73" s="814"/>
    </row>
    <row r="74" spans="2:9" ht="34.5" customHeight="1">
      <c r="B74" s="810" t="s">
        <v>181</v>
      </c>
      <c r="C74" s="809" t="s">
        <v>182</v>
      </c>
      <c r="D74" s="807" t="s">
        <v>183</v>
      </c>
      <c r="E74" s="741"/>
      <c r="F74" s="741"/>
      <c r="G74" s="741"/>
      <c r="H74" s="808"/>
      <c r="I74" s="814"/>
    </row>
    <row r="75" spans="2:9" ht="34.5" customHeight="1">
      <c r="B75" s="810" t="s">
        <v>184</v>
      </c>
      <c r="C75" s="809" t="s">
        <v>185</v>
      </c>
      <c r="D75" s="807" t="s">
        <v>186</v>
      </c>
      <c r="E75" s="741"/>
      <c r="F75" s="741"/>
      <c r="G75" s="741"/>
      <c r="H75" s="808"/>
      <c r="I75" s="814"/>
    </row>
    <row r="76" spans="2:9" ht="34.5" customHeight="1">
      <c r="B76" s="810" t="s">
        <v>187</v>
      </c>
      <c r="C76" s="809" t="s">
        <v>188</v>
      </c>
      <c r="D76" s="807" t="s">
        <v>189</v>
      </c>
      <c r="E76" s="741"/>
      <c r="F76" s="741"/>
      <c r="G76" s="741"/>
      <c r="H76" s="808"/>
      <c r="I76" s="814"/>
    </row>
    <row r="77" spans="2:9" ht="34.5" customHeight="1">
      <c r="B77" s="812">
        <v>24</v>
      </c>
      <c r="C77" s="806" t="s">
        <v>190</v>
      </c>
      <c r="D77" s="807" t="s">
        <v>191</v>
      </c>
      <c r="E77" s="741">
        <v>1103</v>
      </c>
      <c r="F77" s="741">
        <v>4403</v>
      </c>
      <c r="G77" s="741">
        <v>4703</v>
      </c>
      <c r="H77" s="808">
        <v>1500</v>
      </c>
      <c r="I77" s="814"/>
    </row>
    <row r="78" spans="2:9" ht="34.5" customHeight="1">
      <c r="B78" s="812">
        <v>27</v>
      </c>
      <c r="C78" s="806" t="s">
        <v>192</v>
      </c>
      <c r="D78" s="807" t="s">
        <v>193</v>
      </c>
      <c r="E78" s="741"/>
      <c r="F78" s="741"/>
      <c r="G78" s="741"/>
      <c r="H78" s="808"/>
      <c r="I78" s="814"/>
    </row>
    <row r="79" spans="2:9" ht="34.5" customHeight="1">
      <c r="B79" s="812" t="s">
        <v>194</v>
      </c>
      <c r="C79" s="806" t="s">
        <v>195</v>
      </c>
      <c r="D79" s="807" t="s">
        <v>196</v>
      </c>
      <c r="E79" s="741"/>
      <c r="F79" s="741"/>
      <c r="G79" s="741"/>
      <c r="H79" s="808"/>
      <c r="I79" s="814"/>
    </row>
    <row r="80" spans="2:9" ht="34.5" customHeight="1">
      <c r="B80" s="812"/>
      <c r="C80" s="806" t="s">
        <v>197</v>
      </c>
      <c r="D80" s="807" t="s">
        <v>198</v>
      </c>
      <c r="E80" s="741">
        <v>132603</v>
      </c>
      <c r="F80" s="741">
        <v>128403</v>
      </c>
      <c r="G80" s="741">
        <v>130703</v>
      </c>
      <c r="H80" s="808">
        <v>127110</v>
      </c>
      <c r="I80" s="814"/>
    </row>
    <row r="81" spans="2:9" ht="34.5" customHeight="1">
      <c r="B81" s="812">
        <v>88</v>
      </c>
      <c r="C81" s="806" t="s">
        <v>199</v>
      </c>
      <c r="D81" s="807" t="s">
        <v>200</v>
      </c>
      <c r="E81" s="741">
        <v>57427</v>
      </c>
      <c r="F81" s="741">
        <v>58400</v>
      </c>
      <c r="G81" s="741">
        <v>58500</v>
      </c>
      <c r="H81" s="808">
        <v>59100</v>
      </c>
      <c r="I81" s="814"/>
    </row>
    <row r="82" spans="2:9" ht="34.5" customHeight="1">
      <c r="B82" s="812"/>
      <c r="C82" s="806" t="s">
        <v>201</v>
      </c>
      <c r="D82" s="819"/>
      <c r="E82" s="741"/>
      <c r="F82" s="741"/>
      <c r="G82" s="741"/>
      <c r="H82" s="808"/>
      <c r="I82" s="814"/>
    </row>
    <row r="83" spans="2:9" ht="34.5" customHeight="1">
      <c r="B83" s="812"/>
      <c r="C83" s="806" t="s">
        <v>202</v>
      </c>
      <c r="D83" s="807" t="s">
        <v>203</v>
      </c>
      <c r="E83" s="741">
        <v>49592</v>
      </c>
      <c r="F83" s="741">
        <v>50509</v>
      </c>
      <c r="G83" s="741">
        <v>52565</v>
      </c>
      <c r="H83" s="808">
        <v>49885</v>
      </c>
      <c r="I83" s="814"/>
    </row>
    <row r="84" spans="2:9" ht="34.5" customHeight="1">
      <c r="B84" s="812">
        <v>30</v>
      </c>
      <c r="C84" s="806" t="s">
        <v>204</v>
      </c>
      <c r="D84" s="807" t="s">
        <v>205</v>
      </c>
      <c r="E84" s="741">
        <v>26906</v>
      </c>
      <c r="F84" s="741">
        <v>26906</v>
      </c>
      <c r="G84" s="741">
        <v>26906</v>
      </c>
      <c r="H84" s="808">
        <v>26906</v>
      </c>
      <c r="I84" s="814"/>
    </row>
    <row r="85" spans="2:9" ht="34.5" customHeight="1">
      <c r="B85" s="810">
        <v>300</v>
      </c>
      <c r="C85" s="809" t="s">
        <v>206</v>
      </c>
      <c r="D85" s="807" t="s">
        <v>207</v>
      </c>
      <c r="E85" s="741"/>
      <c r="F85" s="741"/>
      <c r="G85" s="741"/>
      <c r="H85" s="808"/>
      <c r="I85" s="814"/>
    </row>
    <row r="86" spans="2:9" ht="34.5" customHeight="1">
      <c r="B86" s="810">
        <v>301</v>
      </c>
      <c r="C86" s="809" t="s">
        <v>208</v>
      </c>
      <c r="D86" s="807" t="s">
        <v>209</v>
      </c>
      <c r="E86" s="741"/>
      <c r="F86" s="741"/>
      <c r="G86" s="741"/>
      <c r="H86" s="808"/>
      <c r="I86" s="814"/>
    </row>
    <row r="87" spans="2:9" ht="34.5" customHeight="1">
      <c r="B87" s="810">
        <v>302</v>
      </c>
      <c r="C87" s="809" t="s">
        <v>210</v>
      </c>
      <c r="D87" s="807" t="s">
        <v>211</v>
      </c>
      <c r="E87" s="741"/>
      <c r="F87" s="741"/>
      <c r="G87" s="741"/>
      <c r="H87" s="808"/>
      <c r="I87" s="814"/>
    </row>
    <row r="88" spans="2:9" ht="34.5" customHeight="1">
      <c r="B88" s="810">
        <v>303</v>
      </c>
      <c r="C88" s="809" t="s">
        <v>212</v>
      </c>
      <c r="D88" s="807" t="s">
        <v>213</v>
      </c>
      <c r="E88" s="741">
        <v>5852</v>
      </c>
      <c r="F88" s="741">
        <v>5852</v>
      </c>
      <c r="G88" s="741">
        <v>5852</v>
      </c>
      <c r="H88" s="808">
        <v>5852</v>
      </c>
      <c r="I88" s="814"/>
    </row>
    <row r="89" spans="2:9" ht="34.5" customHeight="1">
      <c r="B89" s="810">
        <v>304</v>
      </c>
      <c r="C89" s="809" t="s">
        <v>214</v>
      </c>
      <c r="D89" s="807" t="s">
        <v>215</v>
      </c>
      <c r="E89" s="741"/>
      <c r="F89" s="741"/>
      <c r="G89" s="741"/>
      <c r="H89" s="808"/>
      <c r="I89" s="814"/>
    </row>
    <row r="90" spans="2:9" ht="34.5" customHeight="1">
      <c r="B90" s="810">
        <v>305</v>
      </c>
      <c r="C90" s="809" t="s">
        <v>216</v>
      </c>
      <c r="D90" s="807" t="s">
        <v>217</v>
      </c>
      <c r="E90" s="741"/>
      <c r="F90" s="741"/>
      <c r="G90" s="741"/>
      <c r="H90" s="808"/>
      <c r="I90" s="814"/>
    </row>
    <row r="91" spans="2:9" ht="34.5" customHeight="1">
      <c r="B91" s="810">
        <v>306</v>
      </c>
      <c r="C91" s="809" t="s">
        <v>218</v>
      </c>
      <c r="D91" s="807" t="s">
        <v>219</v>
      </c>
      <c r="E91" s="741"/>
      <c r="F91" s="741"/>
      <c r="G91" s="741"/>
      <c r="H91" s="808"/>
      <c r="I91" s="814"/>
    </row>
    <row r="92" spans="2:9" ht="34.5" customHeight="1">
      <c r="B92" s="810">
        <v>309</v>
      </c>
      <c r="C92" s="809" t="s">
        <v>220</v>
      </c>
      <c r="D92" s="807" t="s">
        <v>221</v>
      </c>
      <c r="E92" s="741">
        <v>21054</v>
      </c>
      <c r="F92" s="741">
        <v>21054</v>
      </c>
      <c r="G92" s="741">
        <v>21054</v>
      </c>
      <c r="H92" s="808">
        <v>21054</v>
      </c>
      <c r="I92" s="814"/>
    </row>
    <row r="93" spans="2:9" ht="34.5" customHeight="1">
      <c r="B93" s="812">
        <v>31</v>
      </c>
      <c r="C93" s="806" t="s">
        <v>222</v>
      </c>
      <c r="D93" s="807" t="s">
        <v>223</v>
      </c>
      <c r="E93" s="741"/>
      <c r="F93" s="741"/>
      <c r="G93" s="741"/>
      <c r="H93" s="808"/>
      <c r="I93" s="814"/>
    </row>
    <row r="94" spans="2:9" ht="34.5" customHeight="1">
      <c r="B94" s="812" t="s">
        <v>224</v>
      </c>
      <c r="C94" s="806" t="s">
        <v>225</v>
      </c>
      <c r="D94" s="807" t="s">
        <v>226</v>
      </c>
      <c r="E94" s="741"/>
      <c r="F94" s="741"/>
      <c r="G94" s="741"/>
      <c r="H94" s="808"/>
      <c r="I94" s="814"/>
    </row>
    <row r="95" spans="2:9" ht="34.5" customHeight="1">
      <c r="B95" s="812">
        <v>32</v>
      </c>
      <c r="C95" s="806" t="s">
        <v>227</v>
      </c>
      <c r="D95" s="807" t="s">
        <v>228</v>
      </c>
      <c r="E95" s="741"/>
      <c r="F95" s="741"/>
      <c r="G95" s="741"/>
      <c r="H95" s="808"/>
      <c r="I95" s="814"/>
    </row>
    <row r="96" spans="2:9" ht="57.75" customHeight="1">
      <c r="B96" s="812">
        <v>330</v>
      </c>
      <c r="C96" s="806" t="s">
        <v>229</v>
      </c>
      <c r="D96" s="807" t="s">
        <v>230</v>
      </c>
      <c r="E96" s="741"/>
      <c r="F96" s="741"/>
      <c r="G96" s="741"/>
      <c r="H96" s="808"/>
      <c r="I96" s="814"/>
    </row>
    <row r="97" spans="2:9" ht="63" customHeight="1">
      <c r="B97" s="812" t="s">
        <v>231</v>
      </c>
      <c r="C97" s="806" t="s">
        <v>232</v>
      </c>
      <c r="D97" s="807" t="s">
        <v>233</v>
      </c>
      <c r="E97" s="741"/>
      <c r="F97" s="741"/>
      <c r="G97" s="741"/>
      <c r="H97" s="808"/>
      <c r="I97" s="814"/>
    </row>
    <row r="98" spans="2:9" ht="62.25" customHeight="1">
      <c r="B98" s="812" t="s">
        <v>231</v>
      </c>
      <c r="C98" s="806" t="s">
        <v>234</v>
      </c>
      <c r="D98" s="807" t="s">
        <v>235</v>
      </c>
      <c r="E98" s="741"/>
      <c r="F98" s="741"/>
      <c r="G98" s="741"/>
      <c r="H98" s="808"/>
      <c r="I98" s="814"/>
    </row>
    <row r="99" spans="2:9" ht="34.5" customHeight="1">
      <c r="B99" s="812">
        <v>34</v>
      </c>
      <c r="C99" s="806" t="s">
        <v>236</v>
      </c>
      <c r="D99" s="807" t="s">
        <v>237</v>
      </c>
      <c r="E99" s="741">
        <v>22686</v>
      </c>
      <c r="F99" s="741">
        <v>23603</v>
      </c>
      <c r="G99" s="741">
        <v>25659</v>
      </c>
      <c r="H99" s="808">
        <v>22979</v>
      </c>
      <c r="I99" s="814"/>
    </row>
    <row r="100" spans="2:9" ht="34.5" customHeight="1">
      <c r="B100" s="810">
        <v>340</v>
      </c>
      <c r="C100" s="809" t="s">
        <v>238</v>
      </c>
      <c r="D100" s="807" t="s">
        <v>239</v>
      </c>
      <c r="E100" s="741">
        <v>21067</v>
      </c>
      <c r="F100" s="741">
        <v>21067</v>
      </c>
      <c r="G100" s="741">
        <v>21067</v>
      </c>
      <c r="H100" s="808">
        <v>21067</v>
      </c>
      <c r="I100" s="814"/>
    </row>
    <row r="101" spans="2:9" ht="34.5" customHeight="1">
      <c r="B101" s="810">
        <v>341</v>
      </c>
      <c r="C101" s="809" t="s">
        <v>240</v>
      </c>
      <c r="D101" s="807" t="s">
        <v>241</v>
      </c>
      <c r="E101" s="741">
        <v>1619</v>
      </c>
      <c r="F101" s="741">
        <v>2536</v>
      </c>
      <c r="G101" s="741">
        <v>4592</v>
      </c>
      <c r="H101" s="808">
        <v>1912</v>
      </c>
      <c r="I101" s="814"/>
    </row>
    <row r="102" spans="2:9" ht="34.5" customHeight="1">
      <c r="B102" s="812"/>
      <c r="C102" s="806" t="s">
        <v>242</v>
      </c>
      <c r="D102" s="807" t="s">
        <v>243</v>
      </c>
      <c r="E102" s="741"/>
      <c r="F102" s="741"/>
      <c r="G102" s="741"/>
      <c r="H102" s="808"/>
      <c r="I102" s="814"/>
    </row>
    <row r="103" spans="2:9" ht="34.5" customHeight="1">
      <c r="B103" s="812">
        <v>35</v>
      </c>
      <c r="C103" s="806" t="s">
        <v>244</v>
      </c>
      <c r="D103" s="807" t="s">
        <v>245</v>
      </c>
      <c r="E103" s="741"/>
      <c r="F103" s="741"/>
      <c r="G103" s="741"/>
      <c r="H103" s="808"/>
      <c r="I103" s="814"/>
    </row>
    <row r="104" spans="2:9" ht="34.5" customHeight="1">
      <c r="B104" s="810">
        <v>350</v>
      </c>
      <c r="C104" s="809" t="s">
        <v>246</v>
      </c>
      <c r="D104" s="807" t="s">
        <v>247</v>
      </c>
      <c r="E104" s="741"/>
      <c r="F104" s="741"/>
      <c r="G104" s="741"/>
      <c r="H104" s="808"/>
      <c r="I104" s="814"/>
    </row>
    <row r="105" spans="2:9" ht="34.5" customHeight="1">
      <c r="B105" s="810">
        <v>351</v>
      </c>
      <c r="C105" s="809" t="s">
        <v>248</v>
      </c>
      <c r="D105" s="807" t="s">
        <v>249</v>
      </c>
      <c r="E105" s="741"/>
      <c r="F105" s="741"/>
      <c r="G105" s="741"/>
      <c r="H105" s="808"/>
      <c r="I105" s="814"/>
    </row>
    <row r="106" spans="2:9" ht="34.5" customHeight="1">
      <c r="B106" s="812"/>
      <c r="C106" s="806" t="s">
        <v>250</v>
      </c>
      <c r="D106" s="807" t="s">
        <v>251</v>
      </c>
      <c r="E106" s="741">
        <v>23069</v>
      </c>
      <c r="F106" s="741">
        <v>23069</v>
      </c>
      <c r="G106" s="741">
        <v>22069</v>
      </c>
      <c r="H106" s="808">
        <v>25058</v>
      </c>
      <c r="I106" s="814"/>
    </row>
    <row r="107" spans="2:9" ht="34.5" customHeight="1">
      <c r="B107" s="812">
        <v>40</v>
      </c>
      <c r="C107" s="806" t="s">
        <v>252</v>
      </c>
      <c r="D107" s="807" t="s">
        <v>253</v>
      </c>
      <c r="E107" s="741">
        <v>23069</v>
      </c>
      <c r="F107" s="741">
        <v>23069</v>
      </c>
      <c r="G107" s="741">
        <v>22069</v>
      </c>
      <c r="H107" s="808">
        <v>25058</v>
      </c>
      <c r="I107" s="814"/>
    </row>
    <row r="108" spans="2:9" ht="34.5" customHeight="1">
      <c r="B108" s="810">
        <v>400</v>
      </c>
      <c r="C108" s="809" t="s">
        <v>254</v>
      </c>
      <c r="D108" s="807" t="s">
        <v>255</v>
      </c>
      <c r="E108" s="741"/>
      <c r="F108" s="741"/>
      <c r="G108" s="741"/>
      <c r="H108" s="808"/>
      <c r="I108" s="814"/>
    </row>
    <row r="109" spans="2:9" ht="34.5" customHeight="1">
      <c r="B109" s="810">
        <v>401</v>
      </c>
      <c r="C109" s="809" t="s">
        <v>256</v>
      </c>
      <c r="D109" s="807" t="s">
        <v>257</v>
      </c>
      <c r="E109" s="741"/>
      <c r="F109" s="741"/>
      <c r="G109" s="741"/>
      <c r="H109" s="808"/>
      <c r="I109" s="814"/>
    </row>
    <row r="110" spans="2:9" ht="34.5" customHeight="1">
      <c r="B110" s="810">
        <v>403</v>
      </c>
      <c r="C110" s="809" t="s">
        <v>258</v>
      </c>
      <c r="D110" s="807" t="s">
        <v>259</v>
      </c>
      <c r="E110" s="741"/>
      <c r="F110" s="741"/>
      <c r="G110" s="741"/>
      <c r="H110" s="808"/>
      <c r="I110" s="814"/>
    </row>
    <row r="111" spans="2:9" ht="34.5" customHeight="1">
      <c r="B111" s="810">
        <v>404</v>
      </c>
      <c r="C111" s="809" t="s">
        <v>260</v>
      </c>
      <c r="D111" s="807" t="s">
        <v>261</v>
      </c>
      <c r="E111" s="741">
        <v>20264</v>
      </c>
      <c r="F111" s="741">
        <v>20264</v>
      </c>
      <c r="G111" s="741">
        <v>20264</v>
      </c>
      <c r="H111" s="808">
        <v>23558</v>
      </c>
      <c r="I111" s="814"/>
    </row>
    <row r="112" spans="2:9" ht="34.5" customHeight="1">
      <c r="B112" s="810">
        <v>405</v>
      </c>
      <c r="C112" s="809" t="s">
        <v>262</v>
      </c>
      <c r="D112" s="807" t="s">
        <v>263</v>
      </c>
      <c r="E112" s="741">
        <v>2805</v>
      </c>
      <c r="F112" s="741">
        <v>2805</v>
      </c>
      <c r="G112" s="741">
        <v>1805</v>
      </c>
      <c r="H112" s="808">
        <v>1500</v>
      </c>
      <c r="I112" s="814"/>
    </row>
    <row r="113" spans="2:9" ht="34.5" customHeight="1">
      <c r="B113" s="810" t="s">
        <v>264</v>
      </c>
      <c r="C113" s="809" t="s">
        <v>265</v>
      </c>
      <c r="D113" s="807" t="s">
        <v>266</v>
      </c>
      <c r="E113" s="741"/>
      <c r="F113" s="741"/>
      <c r="G113" s="741"/>
      <c r="H113" s="808"/>
      <c r="I113" s="814"/>
    </row>
    <row r="114" spans="2:9" ht="34.5" customHeight="1">
      <c r="B114" s="812">
        <v>41</v>
      </c>
      <c r="C114" s="806" t="s">
        <v>267</v>
      </c>
      <c r="D114" s="807" t="s">
        <v>268</v>
      </c>
      <c r="E114" s="741"/>
      <c r="F114" s="741"/>
      <c r="G114" s="741"/>
      <c r="H114" s="808"/>
      <c r="I114" s="814"/>
    </row>
    <row r="115" spans="2:9" ht="34.5" customHeight="1">
      <c r="B115" s="810">
        <v>410</v>
      </c>
      <c r="C115" s="809" t="s">
        <v>269</v>
      </c>
      <c r="D115" s="807" t="s">
        <v>270</v>
      </c>
      <c r="E115" s="741"/>
      <c r="F115" s="741"/>
      <c r="G115" s="741"/>
      <c r="H115" s="808"/>
      <c r="I115" s="814"/>
    </row>
    <row r="116" spans="2:9" ht="34.5" customHeight="1">
      <c r="B116" s="810">
        <v>411</v>
      </c>
      <c r="C116" s="809" t="s">
        <v>271</v>
      </c>
      <c r="D116" s="807" t="s">
        <v>272</v>
      </c>
      <c r="E116" s="741"/>
      <c r="F116" s="741"/>
      <c r="G116" s="741"/>
      <c r="H116" s="808"/>
      <c r="I116" s="814"/>
    </row>
    <row r="117" spans="2:9" ht="34.5" customHeight="1">
      <c r="B117" s="810">
        <v>412</v>
      </c>
      <c r="C117" s="809" t="s">
        <v>273</v>
      </c>
      <c r="D117" s="807" t="s">
        <v>274</v>
      </c>
      <c r="E117" s="741"/>
      <c r="F117" s="741"/>
      <c r="G117" s="741"/>
      <c r="H117" s="808"/>
      <c r="I117" s="814"/>
    </row>
    <row r="118" spans="2:9" ht="34.5" customHeight="1">
      <c r="B118" s="810">
        <v>413</v>
      </c>
      <c r="C118" s="809" t="s">
        <v>275</v>
      </c>
      <c r="D118" s="807" t="s">
        <v>276</v>
      </c>
      <c r="E118" s="741"/>
      <c r="F118" s="741"/>
      <c r="G118" s="741"/>
      <c r="H118" s="808"/>
      <c r="I118" s="814"/>
    </row>
    <row r="119" spans="2:9" ht="34.5" customHeight="1">
      <c r="B119" s="810">
        <v>414</v>
      </c>
      <c r="C119" s="809" t="s">
        <v>277</v>
      </c>
      <c r="D119" s="807" t="s">
        <v>278</v>
      </c>
      <c r="E119" s="741"/>
      <c r="F119" s="741"/>
      <c r="G119" s="741"/>
      <c r="H119" s="808"/>
      <c r="I119" s="814"/>
    </row>
    <row r="120" spans="2:9" ht="34.5" customHeight="1">
      <c r="B120" s="810">
        <v>415</v>
      </c>
      <c r="C120" s="809" t="s">
        <v>279</v>
      </c>
      <c r="D120" s="807" t="s">
        <v>280</v>
      </c>
      <c r="E120" s="741"/>
      <c r="F120" s="741"/>
      <c r="G120" s="741"/>
      <c r="H120" s="808"/>
      <c r="I120" s="814"/>
    </row>
    <row r="121" spans="2:9" ht="34.5" customHeight="1">
      <c r="B121" s="810">
        <v>416</v>
      </c>
      <c r="C121" s="809" t="s">
        <v>281</v>
      </c>
      <c r="D121" s="807" t="s">
        <v>282</v>
      </c>
      <c r="E121" s="741"/>
      <c r="F121" s="741"/>
      <c r="G121" s="741"/>
      <c r="H121" s="808"/>
      <c r="I121" s="814"/>
    </row>
    <row r="122" spans="2:9" ht="34.5" customHeight="1">
      <c r="B122" s="810">
        <v>419</v>
      </c>
      <c r="C122" s="809" t="s">
        <v>283</v>
      </c>
      <c r="D122" s="807" t="s">
        <v>284</v>
      </c>
      <c r="E122" s="741"/>
      <c r="F122" s="741"/>
      <c r="G122" s="741"/>
      <c r="H122" s="808"/>
      <c r="I122" s="814"/>
    </row>
    <row r="123" spans="2:9" ht="34.5" customHeight="1">
      <c r="B123" s="812">
        <v>498</v>
      </c>
      <c r="C123" s="806" t="s">
        <v>285</v>
      </c>
      <c r="D123" s="807" t="s">
        <v>286</v>
      </c>
      <c r="E123" s="741"/>
      <c r="F123" s="741"/>
      <c r="G123" s="741"/>
      <c r="H123" s="808"/>
      <c r="I123" s="814"/>
    </row>
    <row r="124" spans="2:9" ht="34.5" customHeight="1">
      <c r="B124" s="812" t="s">
        <v>287</v>
      </c>
      <c r="C124" s="806" t="s">
        <v>288</v>
      </c>
      <c r="D124" s="807" t="s">
        <v>289</v>
      </c>
      <c r="E124" s="741">
        <v>59942</v>
      </c>
      <c r="F124" s="741">
        <v>54825</v>
      </c>
      <c r="G124" s="741">
        <v>56069</v>
      </c>
      <c r="H124" s="808">
        <v>52167</v>
      </c>
      <c r="I124" s="814"/>
    </row>
    <row r="125" spans="2:9" ht="34.5" customHeight="1">
      <c r="B125" s="812">
        <v>42</v>
      </c>
      <c r="C125" s="806" t="s">
        <v>290</v>
      </c>
      <c r="D125" s="807" t="s">
        <v>291</v>
      </c>
      <c r="E125" s="741">
        <v>14652</v>
      </c>
      <c r="F125" s="741">
        <v>8000</v>
      </c>
      <c r="G125" s="741">
        <v>14000</v>
      </c>
      <c r="H125" s="808">
        <v>8000</v>
      </c>
      <c r="I125" s="814"/>
    </row>
    <row r="126" spans="2:9" ht="34.5" customHeight="1">
      <c r="B126" s="810">
        <v>420</v>
      </c>
      <c r="C126" s="809" t="s">
        <v>292</v>
      </c>
      <c r="D126" s="807" t="s">
        <v>293</v>
      </c>
      <c r="E126" s="741"/>
      <c r="F126" s="741"/>
      <c r="G126" s="741"/>
      <c r="H126" s="808"/>
      <c r="I126" s="814"/>
    </row>
    <row r="127" spans="2:9" ht="34.5" customHeight="1">
      <c r="B127" s="810">
        <v>421</v>
      </c>
      <c r="C127" s="809" t="s">
        <v>294</v>
      </c>
      <c r="D127" s="807" t="s">
        <v>295</v>
      </c>
      <c r="E127" s="741"/>
      <c r="F127" s="741"/>
      <c r="G127" s="741"/>
      <c r="H127" s="808"/>
      <c r="I127" s="814"/>
    </row>
    <row r="128" spans="2:9" ht="34.5" customHeight="1">
      <c r="B128" s="810">
        <v>422</v>
      </c>
      <c r="C128" s="809" t="s">
        <v>182</v>
      </c>
      <c r="D128" s="807" t="s">
        <v>296</v>
      </c>
      <c r="E128" s="741">
        <v>6652</v>
      </c>
      <c r="F128" s="741"/>
      <c r="G128" s="741">
        <v>6000</v>
      </c>
      <c r="H128" s="742"/>
      <c r="I128" s="820"/>
    </row>
    <row r="129" spans="2:8" ht="34.5" customHeight="1">
      <c r="B129" s="810">
        <v>423</v>
      </c>
      <c r="C129" s="809" t="s">
        <v>185</v>
      </c>
      <c r="D129" s="807" t="s">
        <v>297</v>
      </c>
      <c r="E129" s="741"/>
      <c r="F129" s="741"/>
      <c r="G129" s="741"/>
      <c r="H129" s="742"/>
    </row>
    <row r="130" spans="2:8" ht="34.5" customHeight="1">
      <c r="B130" s="810">
        <v>427</v>
      </c>
      <c r="C130" s="809" t="s">
        <v>298</v>
      </c>
      <c r="D130" s="807" t="s">
        <v>299</v>
      </c>
      <c r="E130" s="741"/>
      <c r="F130" s="741"/>
      <c r="G130" s="741"/>
      <c r="H130" s="742"/>
    </row>
    <row r="131" spans="2:8" ht="34.5" customHeight="1">
      <c r="B131" s="810" t="s">
        <v>300</v>
      </c>
      <c r="C131" s="809" t="s">
        <v>301</v>
      </c>
      <c r="D131" s="807" t="s">
        <v>302</v>
      </c>
      <c r="E131" s="741">
        <v>8000</v>
      </c>
      <c r="F131" s="741">
        <v>8000</v>
      </c>
      <c r="G131" s="741">
        <v>8000</v>
      </c>
      <c r="H131" s="742">
        <v>8000</v>
      </c>
    </row>
    <row r="132" spans="2:8" ht="34.5" customHeight="1">
      <c r="B132" s="812">
        <v>430</v>
      </c>
      <c r="C132" s="806" t="s">
        <v>303</v>
      </c>
      <c r="D132" s="807" t="s">
        <v>304</v>
      </c>
      <c r="E132" s="741"/>
      <c r="F132" s="741"/>
      <c r="G132" s="741"/>
      <c r="H132" s="742"/>
    </row>
    <row r="133" spans="2:8" ht="34.5" customHeight="1">
      <c r="B133" s="812" t="s">
        <v>305</v>
      </c>
      <c r="C133" s="806" t="s">
        <v>306</v>
      </c>
      <c r="D133" s="807" t="s">
        <v>307</v>
      </c>
      <c r="E133" s="741">
        <v>25490</v>
      </c>
      <c r="F133" s="741">
        <v>26325</v>
      </c>
      <c r="G133" s="741">
        <v>22069</v>
      </c>
      <c r="H133" s="742">
        <v>24000</v>
      </c>
    </row>
    <row r="134" spans="2:8" ht="34.5" customHeight="1">
      <c r="B134" s="810">
        <v>431</v>
      </c>
      <c r="C134" s="809" t="s">
        <v>308</v>
      </c>
      <c r="D134" s="807" t="s">
        <v>309</v>
      </c>
      <c r="E134" s="741"/>
      <c r="F134" s="741"/>
      <c r="G134" s="741"/>
      <c r="H134" s="742"/>
    </row>
    <row r="135" spans="2:8" ht="34.5" customHeight="1">
      <c r="B135" s="810">
        <v>432</v>
      </c>
      <c r="C135" s="809" t="s">
        <v>310</v>
      </c>
      <c r="D135" s="807" t="s">
        <v>311</v>
      </c>
      <c r="E135" s="741"/>
      <c r="F135" s="741"/>
      <c r="G135" s="741"/>
      <c r="H135" s="742"/>
    </row>
    <row r="136" spans="2:8" ht="34.5" customHeight="1">
      <c r="B136" s="810">
        <v>433</v>
      </c>
      <c r="C136" s="809" t="s">
        <v>312</v>
      </c>
      <c r="D136" s="807" t="s">
        <v>313</v>
      </c>
      <c r="E136" s="741"/>
      <c r="F136" s="741"/>
      <c r="G136" s="741"/>
      <c r="H136" s="742"/>
    </row>
    <row r="137" spans="2:8" ht="34.5" customHeight="1">
      <c r="B137" s="810">
        <v>434</v>
      </c>
      <c r="C137" s="809" t="s">
        <v>314</v>
      </c>
      <c r="D137" s="807" t="s">
        <v>315</v>
      </c>
      <c r="E137" s="741"/>
      <c r="F137" s="741"/>
      <c r="G137" s="741"/>
      <c r="H137" s="742"/>
    </row>
    <row r="138" spans="2:8" ht="34.5" customHeight="1">
      <c r="B138" s="810">
        <v>435</v>
      </c>
      <c r="C138" s="809" t="s">
        <v>316</v>
      </c>
      <c r="D138" s="807" t="s">
        <v>317</v>
      </c>
      <c r="E138" s="741">
        <v>25490</v>
      </c>
      <c r="F138" s="741">
        <v>26325</v>
      </c>
      <c r="G138" s="741">
        <v>22069</v>
      </c>
      <c r="H138" s="742">
        <v>24000</v>
      </c>
    </row>
    <row r="139" spans="2:8" ht="34.5" customHeight="1">
      <c r="B139" s="810">
        <v>436</v>
      </c>
      <c r="C139" s="809" t="s">
        <v>318</v>
      </c>
      <c r="D139" s="807" t="s">
        <v>319</v>
      </c>
      <c r="E139" s="741"/>
      <c r="F139" s="741"/>
      <c r="G139" s="741"/>
      <c r="H139" s="742"/>
    </row>
    <row r="140" spans="2:8" ht="34.5" customHeight="1">
      <c r="B140" s="810">
        <v>439</v>
      </c>
      <c r="C140" s="809" t="s">
        <v>320</v>
      </c>
      <c r="D140" s="807" t="s">
        <v>321</v>
      </c>
      <c r="E140" s="741"/>
      <c r="F140" s="741"/>
      <c r="G140" s="741"/>
      <c r="H140" s="742"/>
    </row>
    <row r="141" spans="2:8" ht="34.5" customHeight="1">
      <c r="B141" s="812" t="s">
        <v>322</v>
      </c>
      <c r="C141" s="806" t="s">
        <v>323</v>
      </c>
      <c r="D141" s="807" t="s">
        <v>324</v>
      </c>
      <c r="E141" s="741">
        <v>15000</v>
      </c>
      <c r="F141" s="741">
        <v>15000</v>
      </c>
      <c r="G141" s="741">
        <v>15000</v>
      </c>
      <c r="H141" s="742">
        <v>15000</v>
      </c>
    </row>
    <row r="142" spans="2:8" ht="34.5" customHeight="1">
      <c r="B142" s="812">
        <v>47</v>
      </c>
      <c r="C142" s="806" t="s">
        <v>325</v>
      </c>
      <c r="D142" s="807" t="s">
        <v>326</v>
      </c>
      <c r="E142" s="741">
        <v>2000</v>
      </c>
      <c r="F142" s="741">
        <v>2000</v>
      </c>
      <c r="G142" s="741">
        <v>2000</v>
      </c>
      <c r="H142" s="742">
        <v>2000</v>
      </c>
    </row>
    <row r="143" spans="2:8" ht="34.5" customHeight="1">
      <c r="B143" s="812">
        <v>48</v>
      </c>
      <c r="C143" s="806" t="s">
        <v>327</v>
      </c>
      <c r="D143" s="807" t="s">
        <v>328</v>
      </c>
      <c r="E143" s="741">
        <v>2800</v>
      </c>
      <c r="F143" s="741">
        <v>3500</v>
      </c>
      <c r="G143" s="741">
        <v>3000</v>
      </c>
      <c r="H143" s="742">
        <v>3167</v>
      </c>
    </row>
    <row r="144" spans="2:8" ht="34.5" customHeight="1">
      <c r="B144" s="812" t="s">
        <v>329</v>
      </c>
      <c r="C144" s="806" t="s">
        <v>330</v>
      </c>
      <c r="D144" s="807" t="s">
        <v>331</v>
      </c>
      <c r="E144" s="741"/>
      <c r="F144" s="741"/>
      <c r="G144" s="741"/>
      <c r="H144" s="742"/>
    </row>
    <row r="145" spans="2:8" ht="53.25" customHeight="1">
      <c r="B145" s="812"/>
      <c r="C145" s="806" t="s">
        <v>332</v>
      </c>
      <c r="D145" s="807" t="s">
        <v>333</v>
      </c>
      <c r="E145" s="741"/>
      <c r="F145" s="741"/>
      <c r="G145" s="741"/>
      <c r="H145" s="742"/>
    </row>
    <row r="146" spans="2:8" ht="34.5" customHeight="1">
      <c r="B146" s="812"/>
      <c r="C146" s="806" t="s">
        <v>334</v>
      </c>
      <c r="D146" s="807" t="s">
        <v>335</v>
      </c>
      <c r="E146" s="741">
        <v>132603</v>
      </c>
      <c r="F146" s="741">
        <v>128403</v>
      </c>
      <c r="G146" s="741">
        <v>130703</v>
      </c>
      <c r="H146" s="742">
        <v>127110</v>
      </c>
    </row>
    <row r="147" spans="2:8" ht="34.5" customHeight="1">
      <c r="B147" s="821">
        <v>89</v>
      </c>
      <c r="C147" s="822" t="s">
        <v>336</v>
      </c>
      <c r="D147" s="823" t="s">
        <v>337</v>
      </c>
      <c r="E147" s="824">
        <v>57427</v>
      </c>
      <c r="F147" s="824">
        <v>58400</v>
      </c>
      <c r="G147" s="824">
        <v>58500</v>
      </c>
      <c r="H147" s="825">
        <v>59100</v>
      </c>
    </row>
    <row r="149" spans="2:4" ht="15.75">
      <c r="B149" s="5"/>
      <c r="C149" s="5"/>
      <c r="D149" s="5"/>
    </row>
    <row r="150" spans="2:4" ht="18.75">
      <c r="B150" s="5"/>
      <c r="C150" s="5"/>
      <c r="D150" s="826"/>
    </row>
  </sheetData>
  <sheetProtection/>
  <mergeCells count="9">
    <mergeCell ref="B3:H3"/>
    <mergeCell ref="E5:H5"/>
    <mergeCell ref="B5:B7"/>
    <mergeCell ref="C5:C7"/>
    <mergeCell ref="D5:D7"/>
    <mergeCell ref="E6:E7"/>
    <mergeCell ref="F6:F7"/>
    <mergeCell ref="G6:G7"/>
    <mergeCell ref="H6:H7"/>
  </mergeCells>
  <printOptions/>
  <pageMargins left="0.31" right="0.12" top="0.75" bottom="0.75" header="0.31" footer="0.31"/>
  <pageSetup horizontalDpi="600" verticalDpi="600" orientation="portrait" paperSize="9" scale="40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view="pageBreakPreview" zoomScale="66" zoomScaleNormal="55" zoomScaleSheetLayoutView="66" workbookViewId="0" topLeftCell="B40">
      <selection activeCell="H46" sqref="H46"/>
    </sheetView>
  </sheetViews>
  <sheetFormatPr defaultColWidth="9.140625" defaultRowHeight="12.75"/>
  <cols>
    <col min="1" max="1" width="5.00390625" style="5" customWidth="1"/>
    <col min="2" max="2" width="18.421875" style="5" customWidth="1"/>
    <col min="3" max="3" width="103.00390625" style="5" bestFit="1" customWidth="1"/>
    <col min="4" max="4" width="22.28125" style="5" customWidth="1"/>
    <col min="5" max="8" width="25.7109375" style="0" customWidth="1"/>
    <col min="9" max="9" width="14.8515625" style="5" customWidth="1"/>
    <col min="10" max="10" width="9.140625" style="5" customWidth="1"/>
    <col min="11" max="11" width="12.28125" style="5" customWidth="1"/>
    <col min="12" max="12" width="13.421875" style="5" customWidth="1"/>
    <col min="13" max="16384" width="9.140625" style="5" customWidth="1"/>
  </cols>
  <sheetData>
    <row r="2" ht="42" customHeight="1">
      <c r="H2" s="719" t="s">
        <v>551</v>
      </c>
    </row>
    <row r="3" ht="15.75">
      <c r="B3" s="160"/>
    </row>
    <row r="4" spans="2:8" ht="27" customHeight="1">
      <c r="B4" s="720" t="s">
        <v>552</v>
      </c>
      <c r="C4" s="720"/>
      <c r="D4" s="720"/>
      <c r="E4" s="720"/>
      <c r="F4" s="720"/>
      <c r="G4" s="720"/>
      <c r="H4" s="720"/>
    </row>
    <row r="5" spans="5:8" ht="32.25" customHeight="1" hidden="1">
      <c r="E5" s="5"/>
      <c r="F5" s="5"/>
      <c r="G5" s="5"/>
      <c r="H5" s="5"/>
    </row>
    <row r="6" spans="5:8" ht="15.75" customHeight="1" hidden="1">
      <c r="E6" s="5"/>
      <c r="F6" s="5"/>
      <c r="G6" s="5"/>
      <c r="H6" s="5"/>
    </row>
    <row r="7" spans="5:8" ht="24.75" customHeight="1">
      <c r="E7" s="215"/>
      <c r="F7" s="215"/>
      <c r="G7" s="215"/>
      <c r="H7" s="721" t="s">
        <v>437</v>
      </c>
    </row>
    <row r="8" spans="2:8" ht="44.25" customHeight="1">
      <c r="B8" s="722" t="s">
        <v>3</v>
      </c>
      <c r="C8" s="723" t="s">
        <v>553</v>
      </c>
      <c r="D8" s="724" t="s">
        <v>340</v>
      </c>
      <c r="E8" s="725" t="s">
        <v>554</v>
      </c>
      <c r="F8" s="726"/>
      <c r="G8" s="726"/>
      <c r="H8" s="727"/>
    </row>
    <row r="9" spans="2:8" ht="56.25" customHeight="1">
      <c r="B9" s="728"/>
      <c r="C9" s="729"/>
      <c r="D9" s="730"/>
      <c r="E9" s="731" t="s">
        <v>555</v>
      </c>
      <c r="F9" s="731" t="s">
        <v>556</v>
      </c>
      <c r="G9" s="731" t="s">
        <v>557</v>
      </c>
      <c r="H9" s="730" t="s">
        <v>558</v>
      </c>
    </row>
    <row r="10" spans="2:8" s="716" customFormat="1" ht="21" customHeight="1">
      <c r="B10" s="732">
        <v>1</v>
      </c>
      <c r="C10" s="601">
        <v>2</v>
      </c>
      <c r="D10" s="733">
        <v>3</v>
      </c>
      <c r="E10" s="601">
        <v>4</v>
      </c>
      <c r="F10" s="601">
        <v>5</v>
      </c>
      <c r="G10" s="601">
        <v>6</v>
      </c>
      <c r="H10" s="734">
        <v>7</v>
      </c>
    </row>
    <row r="11" spans="2:8" s="717" customFormat="1" ht="34.5" customHeight="1">
      <c r="B11" s="735"/>
      <c r="C11" s="736" t="s">
        <v>343</v>
      </c>
      <c r="D11" s="737"/>
      <c r="E11" s="109"/>
      <c r="F11" s="109"/>
      <c r="G11" s="109"/>
      <c r="H11" s="127"/>
    </row>
    <row r="12" spans="2:8" s="718" customFormat="1" ht="34.5" customHeight="1">
      <c r="B12" s="738" t="s">
        <v>344</v>
      </c>
      <c r="C12" s="739" t="s">
        <v>345</v>
      </c>
      <c r="D12" s="740">
        <v>1001</v>
      </c>
      <c r="E12" s="741">
        <v>73686</v>
      </c>
      <c r="F12" s="741">
        <v>151553</v>
      </c>
      <c r="G12" s="741">
        <v>235245</v>
      </c>
      <c r="H12" s="742">
        <v>323315</v>
      </c>
    </row>
    <row r="13" spans="2:8" s="717" customFormat="1" ht="34.5" customHeight="1">
      <c r="B13" s="738">
        <v>60</v>
      </c>
      <c r="C13" s="739" t="s">
        <v>346</v>
      </c>
      <c r="D13" s="740">
        <v>1002</v>
      </c>
      <c r="E13" s="741"/>
      <c r="F13" s="741"/>
      <c r="G13" s="741"/>
      <c r="H13" s="742"/>
    </row>
    <row r="14" spans="2:8" s="717" customFormat="1" ht="34.5" customHeight="1">
      <c r="B14" s="743">
        <v>600</v>
      </c>
      <c r="C14" s="744" t="s">
        <v>347</v>
      </c>
      <c r="D14" s="745">
        <v>1003</v>
      </c>
      <c r="E14" s="741"/>
      <c r="F14" s="741"/>
      <c r="G14" s="741"/>
      <c r="H14" s="742"/>
    </row>
    <row r="15" spans="2:8" s="717" customFormat="1" ht="34.5" customHeight="1">
      <c r="B15" s="743">
        <v>601</v>
      </c>
      <c r="C15" s="744" t="s">
        <v>348</v>
      </c>
      <c r="D15" s="745">
        <v>1004</v>
      </c>
      <c r="E15" s="741"/>
      <c r="F15" s="741"/>
      <c r="G15" s="741"/>
      <c r="H15" s="742"/>
    </row>
    <row r="16" spans="2:8" s="717" customFormat="1" ht="34.5" customHeight="1">
      <c r="B16" s="743">
        <v>602</v>
      </c>
      <c r="C16" s="744" t="s">
        <v>349</v>
      </c>
      <c r="D16" s="745">
        <v>1005</v>
      </c>
      <c r="E16" s="741"/>
      <c r="F16" s="741"/>
      <c r="G16" s="741"/>
      <c r="H16" s="742"/>
    </row>
    <row r="17" spans="2:8" s="717" customFormat="1" ht="34.5" customHeight="1">
      <c r="B17" s="743">
        <v>603</v>
      </c>
      <c r="C17" s="744" t="s">
        <v>350</v>
      </c>
      <c r="D17" s="745">
        <v>1006</v>
      </c>
      <c r="E17" s="741"/>
      <c r="F17" s="741"/>
      <c r="G17" s="741"/>
      <c r="H17" s="742"/>
    </row>
    <row r="18" spans="2:8" s="717" customFormat="1" ht="34.5" customHeight="1">
      <c r="B18" s="743">
        <v>604</v>
      </c>
      <c r="C18" s="744" t="s">
        <v>351</v>
      </c>
      <c r="D18" s="745">
        <v>1007</v>
      </c>
      <c r="E18" s="741"/>
      <c r="F18" s="741"/>
      <c r="G18" s="741"/>
      <c r="H18" s="742"/>
    </row>
    <row r="19" spans="2:8" s="717" customFormat="1" ht="34.5" customHeight="1">
      <c r="B19" s="743">
        <v>605</v>
      </c>
      <c r="C19" s="744" t="s">
        <v>352</v>
      </c>
      <c r="D19" s="745">
        <v>1008</v>
      </c>
      <c r="E19" s="741"/>
      <c r="F19" s="741"/>
      <c r="G19" s="741"/>
      <c r="H19" s="742"/>
    </row>
    <row r="20" spans="2:8" s="717" customFormat="1" ht="34.5" customHeight="1">
      <c r="B20" s="738">
        <v>61</v>
      </c>
      <c r="C20" s="739" t="s">
        <v>353</v>
      </c>
      <c r="D20" s="740">
        <v>1009</v>
      </c>
      <c r="E20" s="741">
        <v>72700</v>
      </c>
      <c r="F20" s="741">
        <v>149430</v>
      </c>
      <c r="G20" s="741">
        <v>231490</v>
      </c>
      <c r="H20" s="742">
        <v>317815</v>
      </c>
    </row>
    <row r="21" spans="2:8" s="717" customFormat="1" ht="34.5" customHeight="1">
      <c r="B21" s="743">
        <v>610</v>
      </c>
      <c r="C21" s="744" t="s">
        <v>354</v>
      </c>
      <c r="D21" s="745">
        <v>1010</v>
      </c>
      <c r="E21" s="741"/>
      <c r="F21" s="741"/>
      <c r="G21" s="741"/>
      <c r="H21" s="742"/>
    </row>
    <row r="22" spans="2:8" s="717" customFormat="1" ht="34.5" customHeight="1">
      <c r="B22" s="743">
        <v>611</v>
      </c>
      <c r="C22" s="744" t="s">
        <v>355</v>
      </c>
      <c r="D22" s="745">
        <v>1011</v>
      </c>
      <c r="E22" s="741"/>
      <c r="F22" s="741"/>
      <c r="G22" s="741"/>
      <c r="H22" s="742"/>
    </row>
    <row r="23" spans="2:8" s="717" customFormat="1" ht="34.5" customHeight="1">
      <c r="B23" s="743">
        <v>612</v>
      </c>
      <c r="C23" s="744" t="s">
        <v>356</v>
      </c>
      <c r="D23" s="745">
        <v>1012</v>
      </c>
      <c r="E23" s="741"/>
      <c r="F23" s="741"/>
      <c r="G23" s="741"/>
      <c r="H23" s="742"/>
    </row>
    <row r="24" spans="2:8" s="717" customFormat="1" ht="34.5" customHeight="1">
      <c r="B24" s="743">
        <v>613</v>
      </c>
      <c r="C24" s="744" t="s">
        <v>357</v>
      </c>
      <c r="D24" s="745">
        <v>1013</v>
      </c>
      <c r="E24" s="741"/>
      <c r="F24" s="741"/>
      <c r="G24" s="741"/>
      <c r="H24" s="742"/>
    </row>
    <row r="25" spans="2:8" s="717" customFormat="1" ht="34.5" customHeight="1">
      <c r="B25" s="743">
        <v>614</v>
      </c>
      <c r="C25" s="744" t="s">
        <v>358</v>
      </c>
      <c r="D25" s="745">
        <v>1014</v>
      </c>
      <c r="E25" s="741">
        <v>72700</v>
      </c>
      <c r="F25" s="741">
        <v>149430</v>
      </c>
      <c r="G25" s="741">
        <v>231490</v>
      </c>
      <c r="H25" s="742">
        <v>317815</v>
      </c>
    </row>
    <row r="26" spans="2:8" s="717" customFormat="1" ht="34.5" customHeight="1">
      <c r="B26" s="743">
        <v>615</v>
      </c>
      <c r="C26" s="744" t="s">
        <v>359</v>
      </c>
      <c r="D26" s="745">
        <v>1015</v>
      </c>
      <c r="E26" s="741"/>
      <c r="F26" s="741"/>
      <c r="G26" s="741"/>
      <c r="H26" s="742"/>
    </row>
    <row r="27" spans="2:8" s="717" customFormat="1" ht="34.5" customHeight="1">
      <c r="B27" s="743">
        <v>64</v>
      </c>
      <c r="C27" s="739" t="s">
        <v>360</v>
      </c>
      <c r="D27" s="740">
        <v>1016</v>
      </c>
      <c r="E27" s="741"/>
      <c r="F27" s="741"/>
      <c r="G27" s="741"/>
      <c r="H27" s="742"/>
    </row>
    <row r="28" spans="2:8" s="717" customFormat="1" ht="34.5" customHeight="1">
      <c r="B28" s="743">
        <v>65</v>
      </c>
      <c r="C28" s="739" t="s">
        <v>361</v>
      </c>
      <c r="D28" s="745">
        <v>1017</v>
      </c>
      <c r="E28" s="741">
        <v>986</v>
      </c>
      <c r="F28" s="741">
        <v>2123</v>
      </c>
      <c r="G28" s="741">
        <v>3755</v>
      </c>
      <c r="H28" s="742">
        <v>5500</v>
      </c>
    </row>
    <row r="29" spans="2:8" s="717" customFormat="1" ht="34.5" customHeight="1">
      <c r="B29" s="738"/>
      <c r="C29" s="739" t="s">
        <v>362</v>
      </c>
      <c r="D29" s="746"/>
      <c r="E29" s="741"/>
      <c r="F29" s="741"/>
      <c r="G29" s="741"/>
      <c r="H29" s="742"/>
    </row>
    <row r="30" spans="2:8" s="717" customFormat="1" ht="39.75" customHeight="1">
      <c r="B30" s="738" t="s">
        <v>363</v>
      </c>
      <c r="C30" s="739" t="s">
        <v>364</v>
      </c>
      <c r="D30" s="740">
        <v>1018</v>
      </c>
      <c r="E30" s="741">
        <v>72700</v>
      </c>
      <c r="F30" s="741">
        <v>149517</v>
      </c>
      <c r="G30" s="741">
        <v>230973</v>
      </c>
      <c r="H30" s="742">
        <v>320515</v>
      </c>
    </row>
    <row r="31" spans="2:8" s="717" customFormat="1" ht="34.5" customHeight="1">
      <c r="B31" s="743">
        <v>50</v>
      </c>
      <c r="C31" s="744" t="s">
        <v>365</v>
      </c>
      <c r="D31" s="745">
        <v>1019</v>
      </c>
      <c r="E31" s="741">
        <v>3</v>
      </c>
      <c r="F31" s="741">
        <v>2</v>
      </c>
      <c r="G31" s="741">
        <v>3</v>
      </c>
      <c r="H31" s="742"/>
    </row>
    <row r="32" spans="2:8" s="717" customFormat="1" ht="34.5" customHeight="1">
      <c r="B32" s="743">
        <v>62</v>
      </c>
      <c r="C32" s="744" t="s">
        <v>366</v>
      </c>
      <c r="D32" s="745">
        <v>1020</v>
      </c>
      <c r="E32" s="741"/>
      <c r="F32" s="741"/>
      <c r="G32" s="741"/>
      <c r="H32" s="742"/>
    </row>
    <row r="33" spans="2:8" s="717" customFormat="1" ht="34.5" customHeight="1">
      <c r="B33" s="743">
        <v>630</v>
      </c>
      <c r="C33" s="744" t="s">
        <v>367</v>
      </c>
      <c r="D33" s="745">
        <v>1021</v>
      </c>
      <c r="E33" s="741"/>
      <c r="F33" s="741"/>
      <c r="G33" s="741"/>
      <c r="H33" s="742"/>
    </row>
    <row r="34" spans="2:8" s="717" customFormat="1" ht="34.5" customHeight="1">
      <c r="B34" s="743">
        <v>631</v>
      </c>
      <c r="C34" s="744" t="s">
        <v>368</v>
      </c>
      <c r="D34" s="745">
        <v>1022</v>
      </c>
      <c r="E34" s="741"/>
      <c r="F34" s="741"/>
      <c r="G34" s="741"/>
      <c r="H34" s="742"/>
    </row>
    <row r="35" spans="2:8" s="717" customFormat="1" ht="34.5" customHeight="1">
      <c r="B35" s="743" t="s">
        <v>369</v>
      </c>
      <c r="C35" s="744" t="s">
        <v>370</v>
      </c>
      <c r="D35" s="745">
        <v>1023</v>
      </c>
      <c r="E35" s="741">
        <v>3787</v>
      </c>
      <c r="F35" s="741">
        <v>8850</v>
      </c>
      <c r="G35" s="741">
        <v>13530</v>
      </c>
      <c r="H35" s="742">
        <v>19900</v>
      </c>
    </row>
    <row r="36" spans="2:8" s="717" customFormat="1" ht="34.5" customHeight="1">
      <c r="B36" s="743">
        <v>513</v>
      </c>
      <c r="C36" s="744" t="s">
        <v>371</v>
      </c>
      <c r="D36" s="745">
        <v>1024</v>
      </c>
      <c r="E36" s="741">
        <v>4100</v>
      </c>
      <c r="F36" s="741">
        <v>8290</v>
      </c>
      <c r="G36" s="741">
        <v>13200</v>
      </c>
      <c r="H36" s="742">
        <v>16400</v>
      </c>
    </row>
    <row r="37" spans="2:8" s="717" customFormat="1" ht="34.5" customHeight="1">
      <c r="B37" s="743">
        <v>52</v>
      </c>
      <c r="C37" s="744" t="s">
        <v>372</v>
      </c>
      <c r="D37" s="745">
        <v>1025</v>
      </c>
      <c r="E37" s="741">
        <v>43210</v>
      </c>
      <c r="F37" s="741">
        <v>86550</v>
      </c>
      <c r="G37" s="741">
        <v>130460</v>
      </c>
      <c r="H37" s="742">
        <v>178650</v>
      </c>
    </row>
    <row r="38" spans="2:8" s="717" customFormat="1" ht="34.5" customHeight="1">
      <c r="B38" s="743">
        <v>53</v>
      </c>
      <c r="C38" s="744" t="s">
        <v>373</v>
      </c>
      <c r="D38" s="745">
        <v>1026</v>
      </c>
      <c r="E38" s="741">
        <v>15600</v>
      </c>
      <c r="F38" s="741">
        <v>35200</v>
      </c>
      <c r="G38" s="741">
        <v>56160</v>
      </c>
      <c r="H38" s="742">
        <v>82315</v>
      </c>
    </row>
    <row r="39" spans="2:8" s="717" customFormat="1" ht="34.5" customHeight="1">
      <c r="B39" s="743">
        <v>540</v>
      </c>
      <c r="C39" s="744" t="s">
        <v>374</v>
      </c>
      <c r="D39" s="745">
        <v>1027</v>
      </c>
      <c r="E39" s="741">
        <v>2800</v>
      </c>
      <c r="F39" s="741">
        <v>5900</v>
      </c>
      <c r="G39" s="741">
        <v>10500</v>
      </c>
      <c r="H39" s="742">
        <v>14000</v>
      </c>
    </row>
    <row r="40" spans="2:8" s="717" customFormat="1" ht="34.5" customHeight="1">
      <c r="B40" s="743" t="s">
        <v>375</v>
      </c>
      <c r="C40" s="744" t="s">
        <v>376</v>
      </c>
      <c r="D40" s="745">
        <v>1028</v>
      </c>
      <c r="E40" s="741"/>
      <c r="F40" s="741"/>
      <c r="G40" s="741"/>
      <c r="H40" s="742"/>
    </row>
    <row r="41" spans="2:8" s="656" customFormat="1" ht="34.5" customHeight="1">
      <c r="B41" s="743">
        <v>55</v>
      </c>
      <c r="C41" s="744" t="s">
        <v>377</v>
      </c>
      <c r="D41" s="745">
        <v>1029</v>
      </c>
      <c r="E41" s="741">
        <v>3200</v>
      </c>
      <c r="F41" s="741">
        <v>4725</v>
      </c>
      <c r="G41" s="741">
        <v>7120</v>
      </c>
      <c r="H41" s="742">
        <v>9250</v>
      </c>
    </row>
    <row r="42" spans="2:8" s="656" customFormat="1" ht="34.5" customHeight="1">
      <c r="B42" s="738"/>
      <c r="C42" s="739" t="s">
        <v>378</v>
      </c>
      <c r="D42" s="740">
        <v>1030</v>
      </c>
      <c r="E42" s="741">
        <v>986</v>
      </c>
      <c r="F42" s="741">
        <v>2036</v>
      </c>
      <c r="G42" s="741">
        <v>4272</v>
      </c>
      <c r="H42" s="742">
        <v>2800</v>
      </c>
    </row>
    <row r="43" spans="2:8" s="656" customFormat="1" ht="34.5" customHeight="1">
      <c r="B43" s="738"/>
      <c r="C43" s="739" t="s">
        <v>379</v>
      </c>
      <c r="D43" s="740">
        <v>1031</v>
      </c>
      <c r="E43" s="741"/>
      <c r="F43" s="741"/>
      <c r="G43" s="741"/>
      <c r="H43" s="742"/>
    </row>
    <row r="44" spans="2:8" s="656" customFormat="1" ht="34.5" customHeight="1">
      <c r="B44" s="738">
        <v>66</v>
      </c>
      <c r="C44" s="739" t="s">
        <v>380</v>
      </c>
      <c r="D44" s="740">
        <v>1032</v>
      </c>
      <c r="E44" s="741">
        <v>1370</v>
      </c>
      <c r="F44" s="741">
        <v>1990</v>
      </c>
      <c r="G44" s="741">
        <v>3520</v>
      </c>
      <c r="H44" s="742">
        <v>4500</v>
      </c>
    </row>
    <row r="45" spans="2:8" s="656" customFormat="1" ht="34.5" customHeight="1">
      <c r="B45" s="738" t="s">
        <v>381</v>
      </c>
      <c r="C45" s="739" t="s">
        <v>382</v>
      </c>
      <c r="D45" s="740">
        <v>1033</v>
      </c>
      <c r="E45" s="741"/>
      <c r="F45" s="741"/>
      <c r="G45" s="741"/>
      <c r="H45" s="742"/>
    </row>
    <row r="46" spans="2:8" s="656" customFormat="1" ht="34.5" customHeight="1">
      <c r="B46" s="743">
        <v>660</v>
      </c>
      <c r="C46" s="744" t="s">
        <v>383</v>
      </c>
      <c r="D46" s="745">
        <v>1034</v>
      </c>
      <c r="E46" s="741"/>
      <c r="F46" s="741"/>
      <c r="G46" s="741"/>
      <c r="H46" s="742"/>
    </row>
    <row r="47" spans="2:8" s="656" customFormat="1" ht="34.5" customHeight="1">
      <c r="B47" s="743">
        <v>661</v>
      </c>
      <c r="C47" s="744" t="s">
        <v>384</v>
      </c>
      <c r="D47" s="745">
        <v>1035</v>
      </c>
      <c r="E47" s="741"/>
      <c r="F47" s="741"/>
      <c r="G47" s="741"/>
      <c r="H47" s="742"/>
    </row>
    <row r="48" spans="2:8" s="656" customFormat="1" ht="34.5" customHeight="1">
      <c r="B48" s="743">
        <v>665</v>
      </c>
      <c r="C48" s="744" t="s">
        <v>385</v>
      </c>
      <c r="D48" s="745">
        <v>1036</v>
      </c>
      <c r="E48" s="741"/>
      <c r="F48" s="741"/>
      <c r="G48" s="741"/>
      <c r="H48" s="742"/>
    </row>
    <row r="49" spans="2:8" s="656" customFormat="1" ht="34.5" customHeight="1">
      <c r="B49" s="743">
        <v>669</v>
      </c>
      <c r="C49" s="744" t="s">
        <v>386</v>
      </c>
      <c r="D49" s="745">
        <v>1037</v>
      </c>
      <c r="E49" s="741"/>
      <c r="F49" s="741"/>
      <c r="G49" s="741"/>
      <c r="H49" s="742"/>
    </row>
    <row r="50" spans="2:8" s="656" customFormat="1" ht="34.5" customHeight="1">
      <c r="B50" s="738">
        <v>662</v>
      </c>
      <c r="C50" s="739" t="s">
        <v>387</v>
      </c>
      <c r="D50" s="740">
        <v>1038</v>
      </c>
      <c r="E50" s="741">
        <v>1370</v>
      </c>
      <c r="F50" s="741">
        <v>1990</v>
      </c>
      <c r="G50" s="741">
        <v>3520</v>
      </c>
      <c r="H50" s="742">
        <v>4500</v>
      </c>
    </row>
    <row r="51" spans="2:8" s="656" customFormat="1" ht="34.5" customHeight="1">
      <c r="B51" s="738" t="s">
        <v>388</v>
      </c>
      <c r="C51" s="739" t="s">
        <v>389</v>
      </c>
      <c r="D51" s="740">
        <v>1039</v>
      </c>
      <c r="E51" s="741"/>
      <c r="F51" s="741"/>
      <c r="G51" s="741"/>
      <c r="H51" s="742"/>
    </row>
    <row r="52" spans="2:8" s="656" customFormat="1" ht="34.5" customHeight="1">
      <c r="B52" s="738">
        <v>56</v>
      </c>
      <c r="C52" s="739" t="s">
        <v>390</v>
      </c>
      <c r="D52" s="740">
        <v>1040</v>
      </c>
      <c r="E52" s="741">
        <v>80</v>
      </c>
      <c r="F52" s="741">
        <v>103</v>
      </c>
      <c r="G52" s="741">
        <v>350</v>
      </c>
      <c r="H52" s="742">
        <v>600</v>
      </c>
    </row>
    <row r="53" spans="2:8" ht="34.5" customHeight="1">
      <c r="B53" s="738" t="s">
        <v>391</v>
      </c>
      <c r="C53" s="739" t="s">
        <v>392</v>
      </c>
      <c r="D53" s="740">
        <v>1041</v>
      </c>
      <c r="E53" s="741"/>
      <c r="F53" s="741"/>
      <c r="G53" s="741"/>
      <c r="H53" s="742"/>
    </row>
    <row r="54" spans="2:8" ht="34.5" customHeight="1">
      <c r="B54" s="743">
        <v>560</v>
      </c>
      <c r="C54" s="744" t="s">
        <v>393</v>
      </c>
      <c r="D54" s="745">
        <v>1042</v>
      </c>
      <c r="E54" s="741"/>
      <c r="F54" s="741"/>
      <c r="G54" s="741"/>
      <c r="H54" s="742"/>
    </row>
    <row r="55" spans="2:8" ht="34.5" customHeight="1">
      <c r="B55" s="743">
        <v>561</v>
      </c>
      <c r="C55" s="744" t="s">
        <v>394</v>
      </c>
      <c r="D55" s="745">
        <v>1043</v>
      </c>
      <c r="E55" s="741"/>
      <c r="F55" s="741"/>
      <c r="G55" s="741"/>
      <c r="H55" s="742"/>
    </row>
    <row r="56" spans="2:8" ht="34.5" customHeight="1">
      <c r="B56" s="743">
        <v>565</v>
      </c>
      <c r="C56" s="744" t="s">
        <v>395</v>
      </c>
      <c r="D56" s="745">
        <v>1044</v>
      </c>
      <c r="E56" s="741"/>
      <c r="F56" s="741"/>
      <c r="G56" s="741"/>
      <c r="H56" s="742"/>
    </row>
    <row r="57" spans="2:8" ht="34.5" customHeight="1">
      <c r="B57" s="743" t="s">
        <v>396</v>
      </c>
      <c r="C57" s="744" t="s">
        <v>397</v>
      </c>
      <c r="D57" s="745">
        <v>1045</v>
      </c>
      <c r="E57" s="741"/>
      <c r="F57" s="741"/>
      <c r="G57" s="741"/>
      <c r="H57" s="742"/>
    </row>
    <row r="58" spans="2:8" ht="34.5" customHeight="1">
      <c r="B58" s="743">
        <v>562</v>
      </c>
      <c r="C58" s="739" t="s">
        <v>398</v>
      </c>
      <c r="D58" s="740">
        <v>1046</v>
      </c>
      <c r="E58" s="741">
        <v>80</v>
      </c>
      <c r="F58" s="741">
        <v>103</v>
      </c>
      <c r="G58" s="741">
        <v>350</v>
      </c>
      <c r="H58" s="742">
        <v>600</v>
      </c>
    </row>
    <row r="59" spans="2:8" ht="34.5" customHeight="1">
      <c r="B59" s="738" t="s">
        <v>399</v>
      </c>
      <c r="C59" s="739" t="s">
        <v>400</v>
      </c>
      <c r="D59" s="740">
        <v>1047</v>
      </c>
      <c r="E59" s="741"/>
      <c r="F59" s="741"/>
      <c r="G59" s="741"/>
      <c r="H59" s="742"/>
    </row>
    <row r="60" spans="2:8" ht="34.5" customHeight="1">
      <c r="B60" s="738"/>
      <c r="C60" s="739" t="s">
        <v>401</v>
      </c>
      <c r="D60" s="740">
        <v>1048</v>
      </c>
      <c r="E60" s="741">
        <v>1290</v>
      </c>
      <c r="F60" s="741">
        <v>1887</v>
      </c>
      <c r="G60" s="741">
        <v>3170</v>
      </c>
      <c r="H60" s="742">
        <v>3900</v>
      </c>
    </row>
    <row r="61" spans="2:8" ht="34.5" customHeight="1">
      <c r="B61" s="738"/>
      <c r="C61" s="739" t="s">
        <v>402</v>
      </c>
      <c r="D61" s="740">
        <v>1049</v>
      </c>
      <c r="E61" s="741"/>
      <c r="F61" s="741"/>
      <c r="G61" s="741"/>
      <c r="H61" s="742"/>
    </row>
    <row r="62" spans="2:8" ht="34.5" customHeight="1">
      <c r="B62" s="743" t="s">
        <v>403</v>
      </c>
      <c r="C62" s="744" t="s">
        <v>404</v>
      </c>
      <c r="D62" s="745">
        <v>1050</v>
      </c>
      <c r="E62" s="741"/>
      <c r="F62" s="741"/>
      <c r="G62" s="741"/>
      <c r="H62" s="742"/>
    </row>
    <row r="63" spans="2:8" ht="34.5" customHeight="1">
      <c r="B63" s="743" t="s">
        <v>405</v>
      </c>
      <c r="C63" s="744" t="s">
        <v>406</v>
      </c>
      <c r="D63" s="745">
        <v>1051</v>
      </c>
      <c r="E63" s="741"/>
      <c r="F63" s="741"/>
      <c r="G63" s="741"/>
      <c r="H63" s="742">
        <v>3000</v>
      </c>
    </row>
    <row r="64" spans="2:8" ht="34.5" customHeight="1">
      <c r="B64" s="738" t="s">
        <v>407</v>
      </c>
      <c r="C64" s="739" t="s">
        <v>408</v>
      </c>
      <c r="D64" s="740">
        <v>1052</v>
      </c>
      <c r="E64" s="741">
        <v>159</v>
      </c>
      <c r="F64" s="741">
        <v>290</v>
      </c>
      <c r="G64" s="741">
        <v>750</v>
      </c>
      <c r="H64" s="742">
        <v>1000</v>
      </c>
    </row>
    <row r="65" spans="2:8" ht="34.5" customHeight="1">
      <c r="B65" s="738" t="s">
        <v>409</v>
      </c>
      <c r="C65" s="739" t="s">
        <v>410</v>
      </c>
      <c r="D65" s="740">
        <v>1053</v>
      </c>
      <c r="E65" s="741">
        <v>530</v>
      </c>
      <c r="F65" s="741">
        <v>1230</v>
      </c>
      <c r="G65" s="741">
        <v>2790</v>
      </c>
      <c r="H65" s="742">
        <v>2450</v>
      </c>
    </row>
    <row r="66" spans="2:8" ht="34.5" customHeight="1">
      <c r="B66" s="743"/>
      <c r="C66" s="744" t="s">
        <v>411</v>
      </c>
      <c r="D66" s="745">
        <v>1054</v>
      </c>
      <c r="E66" s="741">
        <v>1905</v>
      </c>
      <c r="F66" s="741">
        <v>2983</v>
      </c>
      <c r="G66" s="741">
        <v>5402</v>
      </c>
      <c r="H66" s="742">
        <v>2250</v>
      </c>
    </row>
    <row r="67" spans="2:8" ht="34.5" customHeight="1">
      <c r="B67" s="743"/>
      <c r="C67" s="744" t="s">
        <v>412</v>
      </c>
      <c r="D67" s="745">
        <v>1055</v>
      </c>
      <c r="E67" s="741"/>
      <c r="F67" s="741"/>
      <c r="G67" s="741"/>
      <c r="H67" s="742"/>
    </row>
    <row r="68" spans="2:8" ht="34.5" customHeight="1">
      <c r="B68" s="743" t="s">
        <v>413</v>
      </c>
      <c r="C68" s="744" t="s">
        <v>414</v>
      </c>
      <c r="D68" s="745">
        <v>1056</v>
      </c>
      <c r="E68" s="741"/>
      <c r="F68" s="741"/>
      <c r="G68" s="741"/>
      <c r="H68" s="742"/>
    </row>
    <row r="69" spans="2:8" ht="34.5" customHeight="1">
      <c r="B69" s="743" t="s">
        <v>415</v>
      </c>
      <c r="C69" s="744" t="s">
        <v>416</v>
      </c>
      <c r="D69" s="745">
        <v>1057</v>
      </c>
      <c r="E69" s="741"/>
      <c r="F69" s="741"/>
      <c r="G69" s="741"/>
      <c r="H69" s="742"/>
    </row>
    <row r="70" spans="2:8" ht="34.5" customHeight="1">
      <c r="B70" s="738"/>
      <c r="C70" s="739" t="s">
        <v>417</v>
      </c>
      <c r="D70" s="740">
        <v>1058</v>
      </c>
      <c r="E70" s="741">
        <v>1905</v>
      </c>
      <c r="F70" s="741">
        <v>2983</v>
      </c>
      <c r="G70" s="741">
        <v>5402</v>
      </c>
      <c r="H70" s="742">
        <v>2250</v>
      </c>
    </row>
    <row r="71" spans="2:8" ht="34.5" customHeight="1">
      <c r="B71" s="738"/>
      <c r="C71" s="739" t="s">
        <v>418</v>
      </c>
      <c r="D71" s="740">
        <v>1059</v>
      </c>
      <c r="E71" s="741"/>
      <c r="F71" s="741"/>
      <c r="G71" s="741"/>
      <c r="H71" s="742"/>
    </row>
    <row r="72" spans="2:8" ht="34.5" customHeight="1">
      <c r="B72" s="743"/>
      <c r="C72" s="744" t="s">
        <v>419</v>
      </c>
      <c r="D72" s="745"/>
      <c r="E72" s="741"/>
      <c r="F72" s="741"/>
      <c r="G72" s="741"/>
      <c r="H72" s="742"/>
    </row>
    <row r="73" spans="2:8" ht="34.5" customHeight="1">
      <c r="B73" s="743">
        <v>721</v>
      </c>
      <c r="C73" s="744" t="s">
        <v>420</v>
      </c>
      <c r="D73" s="745">
        <v>1060</v>
      </c>
      <c r="E73" s="741">
        <v>286</v>
      </c>
      <c r="F73" s="741">
        <v>447</v>
      </c>
      <c r="G73" s="741">
        <v>810</v>
      </c>
      <c r="H73" s="742">
        <v>338</v>
      </c>
    </row>
    <row r="74" spans="2:8" ht="34.5" customHeight="1">
      <c r="B74" s="743" t="s">
        <v>421</v>
      </c>
      <c r="C74" s="744" t="s">
        <v>422</v>
      </c>
      <c r="D74" s="745">
        <v>1061</v>
      </c>
      <c r="E74" s="741"/>
      <c r="F74" s="741"/>
      <c r="G74" s="741"/>
      <c r="H74" s="742"/>
    </row>
    <row r="75" spans="2:8" ht="34.5" customHeight="1">
      <c r="B75" s="743" t="s">
        <v>421</v>
      </c>
      <c r="C75" s="744" t="s">
        <v>423</v>
      </c>
      <c r="D75" s="745">
        <v>1062</v>
      </c>
      <c r="E75" s="741"/>
      <c r="F75" s="741"/>
      <c r="G75" s="741"/>
      <c r="H75" s="742"/>
    </row>
    <row r="76" spans="2:8" ht="34.5" customHeight="1">
      <c r="B76" s="743">
        <v>723</v>
      </c>
      <c r="C76" s="744" t="s">
        <v>424</v>
      </c>
      <c r="D76" s="745">
        <v>1063</v>
      </c>
      <c r="E76" s="741"/>
      <c r="F76" s="741"/>
      <c r="G76" s="741"/>
      <c r="H76" s="742"/>
    </row>
    <row r="77" spans="2:8" ht="34.5" customHeight="1">
      <c r="B77" s="738"/>
      <c r="C77" s="739" t="s">
        <v>425</v>
      </c>
      <c r="D77" s="740">
        <v>1064</v>
      </c>
      <c r="E77" s="741">
        <v>1619</v>
      </c>
      <c r="F77" s="741">
        <v>2536</v>
      </c>
      <c r="G77" s="741">
        <v>4592</v>
      </c>
      <c r="H77" s="742">
        <v>1912</v>
      </c>
    </row>
    <row r="78" spans="2:8" ht="34.5" customHeight="1">
      <c r="B78" s="738"/>
      <c r="C78" s="739" t="s">
        <v>426</v>
      </c>
      <c r="D78" s="740">
        <v>1065</v>
      </c>
      <c r="E78" s="741"/>
      <c r="F78" s="741"/>
      <c r="G78" s="741"/>
      <c r="H78" s="742"/>
    </row>
    <row r="79" spans="2:8" ht="34.5" customHeight="1">
      <c r="B79" s="743"/>
      <c r="C79" s="744" t="s">
        <v>427</v>
      </c>
      <c r="D79" s="745">
        <v>1066</v>
      </c>
      <c r="E79" s="747"/>
      <c r="F79" s="747"/>
      <c r="G79" s="747"/>
      <c r="H79" s="325"/>
    </row>
    <row r="80" spans="2:8" ht="34.5" customHeight="1">
      <c r="B80" s="743"/>
      <c r="C80" s="744" t="s">
        <v>428</v>
      </c>
      <c r="D80" s="745">
        <v>1067</v>
      </c>
      <c r="E80" s="747"/>
      <c r="F80" s="747"/>
      <c r="G80" s="747"/>
      <c r="H80" s="325"/>
    </row>
    <row r="81" spans="2:8" ht="34.5" customHeight="1">
      <c r="B81" s="743"/>
      <c r="C81" s="744" t="s">
        <v>429</v>
      </c>
      <c r="D81" s="745">
        <v>1068</v>
      </c>
      <c r="E81" s="748"/>
      <c r="F81" s="747"/>
      <c r="G81" s="749"/>
      <c r="H81" s="325"/>
    </row>
    <row r="82" spans="2:8" ht="34.5" customHeight="1">
      <c r="B82" s="743"/>
      <c r="C82" s="744" t="s">
        <v>430</v>
      </c>
      <c r="D82" s="745">
        <v>1069</v>
      </c>
      <c r="E82" s="312"/>
      <c r="F82" s="750"/>
      <c r="G82" s="751"/>
      <c r="H82" s="752"/>
    </row>
    <row r="83" spans="2:8" ht="34.5" customHeight="1">
      <c r="B83" s="743"/>
      <c r="C83" s="744" t="s">
        <v>431</v>
      </c>
      <c r="D83" s="745"/>
      <c r="E83" s="753"/>
      <c r="F83" s="754"/>
      <c r="G83" s="755"/>
      <c r="H83" s="325"/>
    </row>
    <row r="84" spans="2:8" ht="34.5" customHeight="1">
      <c r="B84" s="756"/>
      <c r="C84" s="757" t="s">
        <v>432</v>
      </c>
      <c r="D84" s="745">
        <v>1070</v>
      </c>
      <c r="E84" s="758"/>
      <c r="F84" s="758"/>
      <c r="G84" s="759"/>
      <c r="H84" s="760"/>
    </row>
    <row r="85" spans="2:8" ht="34.5" customHeight="1">
      <c r="B85" s="761"/>
      <c r="C85" s="762" t="s">
        <v>433</v>
      </c>
      <c r="D85" s="763">
        <v>1071</v>
      </c>
      <c r="E85" s="764"/>
      <c r="F85" s="765"/>
      <c r="G85" s="764"/>
      <c r="H85" s="766"/>
    </row>
    <row r="86" ht="54" customHeight="1">
      <c r="D86" s="767"/>
    </row>
  </sheetData>
  <sheetProtection/>
  <mergeCells count="5">
    <mergeCell ref="B4:H4"/>
    <mergeCell ref="E8:H8"/>
    <mergeCell ref="B8:B9"/>
    <mergeCell ref="C8:C9"/>
    <mergeCell ref="D8:D9"/>
  </mergeCells>
  <printOptions/>
  <pageMargins left="0.12" right="0.12" top="0.75" bottom="0.75" header="0.31" footer="0.31"/>
  <pageSetup horizontalDpi="600" verticalDpi="600" orientation="portrait" paperSize="9" scale="4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view="pageBreakPreview" zoomScale="89" zoomScaleNormal="75" zoomScaleSheetLayoutView="89" workbookViewId="0" topLeftCell="A37">
      <selection activeCell="E9" sqref="E9"/>
    </sheetView>
  </sheetViews>
  <sheetFormatPr defaultColWidth="9.140625" defaultRowHeight="12.75"/>
  <cols>
    <col min="1" max="1" width="9.140625" style="5" customWidth="1"/>
    <col min="2" max="2" width="74.7109375" style="5" customWidth="1"/>
    <col min="3" max="3" width="14.8515625" style="118" customWidth="1"/>
    <col min="4" max="7" width="25.28125" style="5" customWidth="1"/>
    <col min="8" max="16384" width="9.140625" style="5" customWidth="1"/>
  </cols>
  <sheetData>
    <row r="2" ht="15.75">
      <c r="G2" s="232"/>
    </row>
    <row r="3" ht="24.75" customHeight="1">
      <c r="G3" s="81" t="s">
        <v>559</v>
      </c>
    </row>
    <row r="4" spans="2:7" s="160" customFormat="1" ht="24.75" customHeight="1">
      <c r="B4" s="4" t="s">
        <v>435</v>
      </c>
      <c r="C4" s="4"/>
      <c r="D4" s="4"/>
      <c r="E4" s="4"/>
      <c r="F4" s="4"/>
      <c r="G4" s="4"/>
    </row>
    <row r="5" spans="2:7" s="160" customFormat="1" ht="24.75" customHeight="1">
      <c r="B5" s="4" t="s">
        <v>560</v>
      </c>
      <c r="C5" s="4"/>
      <c r="D5" s="4"/>
      <c r="E5" s="4"/>
      <c r="F5" s="4"/>
      <c r="G5" s="4"/>
    </row>
    <row r="6" ht="18.75" customHeight="1">
      <c r="G6" s="232" t="s">
        <v>437</v>
      </c>
    </row>
    <row r="7" spans="2:7" ht="30" customHeight="1">
      <c r="B7" s="694" t="s">
        <v>438</v>
      </c>
      <c r="C7" s="219" t="s">
        <v>5</v>
      </c>
      <c r="D7" s="695" t="s">
        <v>439</v>
      </c>
      <c r="E7" s="695"/>
      <c r="F7" s="695"/>
      <c r="G7" s="696"/>
    </row>
    <row r="8" spans="2:7" ht="69" customHeight="1">
      <c r="B8" s="667"/>
      <c r="C8" s="697"/>
      <c r="D8" s="222" t="s">
        <v>561</v>
      </c>
      <c r="E8" s="222" t="s">
        <v>556</v>
      </c>
      <c r="F8" s="222" t="s">
        <v>562</v>
      </c>
      <c r="G8" s="698" t="s">
        <v>558</v>
      </c>
    </row>
    <row r="9" spans="2:7" ht="30" customHeight="1">
      <c r="B9" s="699" t="s">
        <v>440</v>
      </c>
      <c r="C9" s="700"/>
      <c r="D9" s="104"/>
      <c r="E9" s="104"/>
      <c r="F9" s="104"/>
      <c r="G9" s="125"/>
    </row>
    <row r="10" spans="2:7" ht="33.75" customHeight="1">
      <c r="B10" s="701" t="s">
        <v>441</v>
      </c>
      <c r="C10" s="702">
        <v>3001</v>
      </c>
      <c r="D10" s="703">
        <v>75000</v>
      </c>
      <c r="E10" s="703">
        <v>173000</v>
      </c>
      <c r="F10" s="703">
        <v>254000</v>
      </c>
      <c r="G10" s="704">
        <v>345000</v>
      </c>
    </row>
    <row r="11" spans="2:7" ht="30" customHeight="1">
      <c r="B11" s="705" t="s">
        <v>442</v>
      </c>
      <c r="C11" s="702">
        <v>3002</v>
      </c>
      <c r="D11" s="706">
        <v>73600</v>
      </c>
      <c r="E11" s="707">
        <v>170200</v>
      </c>
      <c r="F11" s="703">
        <v>249500</v>
      </c>
      <c r="G11" s="704">
        <v>338500</v>
      </c>
    </row>
    <row r="12" spans="2:7" ht="30" customHeight="1">
      <c r="B12" s="705" t="s">
        <v>443</v>
      </c>
      <c r="C12" s="702">
        <v>3003</v>
      </c>
      <c r="D12" s="708">
        <v>400</v>
      </c>
      <c r="E12" s="703">
        <v>800</v>
      </c>
      <c r="F12" s="703">
        <v>1000</v>
      </c>
      <c r="G12" s="704">
        <v>1500</v>
      </c>
    </row>
    <row r="13" spans="2:7" ht="30" customHeight="1">
      <c r="B13" s="705" t="s">
        <v>444</v>
      </c>
      <c r="C13" s="702">
        <v>3004</v>
      </c>
      <c r="D13" s="703">
        <v>1000</v>
      </c>
      <c r="E13" s="703">
        <v>2000</v>
      </c>
      <c r="F13" s="703">
        <v>3500</v>
      </c>
      <c r="G13" s="704">
        <v>5000</v>
      </c>
    </row>
    <row r="14" spans="2:7" ht="30" customHeight="1">
      <c r="B14" s="701" t="s">
        <v>445</v>
      </c>
      <c r="C14" s="702">
        <v>3005</v>
      </c>
      <c r="D14" s="703">
        <v>73500</v>
      </c>
      <c r="E14" s="703">
        <v>153000</v>
      </c>
      <c r="F14" s="703">
        <v>238700</v>
      </c>
      <c r="G14" s="704">
        <v>328200</v>
      </c>
    </row>
    <row r="15" spans="2:7" ht="30" customHeight="1">
      <c r="B15" s="705" t="s">
        <v>446</v>
      </c>
      <c r="C15" s="702">
        <v>3006</v>
      </c>
      <c r="D15" s="703">
        <v>22180</v>
      </c>
      <c r="E15" s="703">
        <v>52450</v>
      </c>
      <c r="F15" s="703">
        <v>88150</v>
      </c>
      <c r="G15" s="704">
        <v>128200</v>
      </c>
    </row>
    <row r="16" spans="2:7" ht="27" customHeight="1">
      <c r="B16" s="705" t="s">
        <v>447</v>
      </c>
      <c r="C16" s="702">
        <v>3007</v>
      </c>
      <c r="D16" s="703">
        <v>46000</v>
      </c>
      <c r="E16" s="703">
        <v>90000</v>
      </c>
      <c r="F16" s="703">
        <v>135000</v>
      </c>
      <c r="G16" s="704">
        <v>179000</v>
      </c>
    </row>
    <row r="17" spans="2:7" ht="30" customHeight="1">
      <c r="B17" s="705" t="s">
        <v>448</v>
      </c>
      <c r="C17" s="702">
        <v>3008</v>
      </c>
      <c r="D17" s="703">
        <v>120</v>
      </c>
      <c r="E17" s="703">
        <v>250</v>
      </c>
      <c r="F17" s="703">
        <v>350</v>
      </c>
      <c r="G17" s="704">
        <v>500</v>
      </c>
    </row>
    <row r="18" spans="2:7" ht="30" customHeight="1">
      <c r="B18" s="705" t="s">
        <v>449</v>
      </c>
      <c r="C18" s="702">
        <v>3009</v>
      </c>
      <c r="D18" s="703">
        <v>400</v>
      </c>
      <c r="E18" s="703">
        <v>800</v>
      </c>
      <c r="F18" s="703">
        <v>1200</v>
      </c>
      <c r="G18" s="704">
        <v>1500</v>
      </c>
    </row>
    <row r="19" spans="2:7" ht="30" customHeight="1">
      <c r="B19" s="705" t="s">
        <v>450</v>
      </c>
      <c r="C19" s="702">
        <v>3010</v>
      </c>
      <c r="D19" s="703">
        <v>4800</v>
      </c>
      <c r="E19" s="703">
        <v>9500</v>
      </c>
      <c r="F19" s="703">
        <v>14000</v>
      </c>
      <c r="G19" s="704">
        <v>19000</v>
      </c>
    </row>
    <row r="20" spans="2:7" ht="30" customHeight="1">
      <c r="B20" s="701" t="s">
        <v>451</v>
      </c>
      <c r="C20" s="702">
        <v>3011</v>
      </c>
      <c r="D20" s="703">
        <v>1500</v>
      </c>
      <c r="E20" s="703">
        <v>20000</v>
      </c>
      <c r="F20" s="703">
        <v>15300</v>
      </c>
      <c r="G20" s="704">
        <v>16800</v>
      </c>
    </row>
    <row r="21" spans="2:7" ht="30" customHeight="1">
      <c r="B21" s="701" t="s">
        <v>452</v>
      </c>
      <c r="C21" s="702">
        <v>3012</v>
      </c>
      <c r="D21" s="709"/>
      <c r="E21" s="709"/>
      <c r="F21" s="709"/>
      <c r="G21" s="710"/>
    </row>
    <row r="22" spans="2:7" ht="30" customHeight="1">
      <c r="B22" s="701" t="s">
        <v>453</v>
      </c>
      <c r="C22" s="702"/>
      <c r="D22" s="703"/>
      <c r="E22" s="703"/>
      <c r="F22" s="703"/>
      <c r="G22" s="704"/>
    </row>
    <row r="23" spans="2:7" ht="30" customHeight="1">
      <c r="B23" s="701" t="s">
        <v>454</v>
      </c>
      <c r="C23" s="702">
        <v>3013</v>
      </c>
      <c r="D23" s="703"/>
      <c r="E23" s="703"/>
      <c r="F23" s="703"/>
      <c r="G23" s="704"/>
    </row>
    <row r="24" spans="2:7" ht="30" customHeight="1">
      <c r="B24" s="705" t="s">
        <v>455</v>
      </c>
      <c r="C24" s="702">
        <v>3014</v>
      </c>
      <c r="D24" s="708"/>
      <c r="E24" s="708"/>
      <c r="F24" s="708"/>
      <c r="G24" s="711"/>
    </row>
    <row r="25" spans="2:7" ht="30" customHeight="1">
      <c r="B25" s="705" t="s">
        <v>456</v>
      </c>
      <c r="C25" s="702">
        <v>3015</v>
      </c>
      <c r="D25" s="703"/>
      <c r="E25" s="703"/>
      <c r="F25" s="703"/>
      <c r="G25" s="704"/>
    </row>
    <row r="26" spans="2:7" ht="36" customHeight="1">
      <c r="B26" s="705" t="s">
        <v>457</v>
      </c>
      <c r="C26" s="702">
        <v>3016</v>
      </c>
      <c r="D26" s="703"/>
      <c r="E26" s="703"/>
      <c r="F26" s="703"/>
      <c r="G26" s="704"/>
    </row>
    <row r="27" spans="2:7" ht="30" customHeight="1">
      <c r="B27" s="705" t="s">
        <v>458</v>
      </c>
      <c r="C27" s="702">
        <v>3017</v>
      </c>
      <c r="D27" s="703"/>
      <c r="E27" s="703"/>
      <c r="F27" s="703"/>
      <c r="G27" s="704"/>
    </row>
    <row r="28" spans="2:7" ht="33.75" customHeight="1">
      <c r="B28" s="705" t="s">
        <v>459</v>
      </c>
      <c r="C28" s="702">
        <v>3018</v>
      </c>
      <c r="D28" s="703"/>
      <c r="E28" s="703"/>
      <c r="F28" s="703"/>
      <c r="G28" s="704"/>
    </row>
    <row r="29" spans="2:7" ht="33.75" customHeight="1">
      <c r="B29" s="701" t="s">
        <v>460</v>
      </c>
      <c r="C29" s="702">
        <v>3019</v>
      </c>
      <c r="D29" s="703">
        <v>8500</v>
      </c>
      <c r="E29" s="703">
        <v>13000</v>
      </c>
      <c r="F29" s="703">
        <v>17000</v>
      </c>
      <c r="G29" s="704">
        <v>18000</v>
      </c>
    </row>
    <row r="30" spans="2:7" ht="30" customHeight="1">
      <c r="B30" s="705" t="s">
        <v>461</v>
      </c>
      <c r="C30" s="702">
        <v>3020</v>
      </c>
      <c r="D30" s="703"/>
      <c r="E30" s="703"/>
      <c r="F30" s="703"/>
      <c r="G30" s="704"/>
    </row>
    <row r="31" spans="2:7" ht="30" customHeight="1">
      <c r="B31" s="705" t="s">
        <v>462</v>
      </c>
      <c r="C31" s="702">
        <v>3021</v>
      </c>
      <c r="D31" s="703">
        <v>8500</v>
      </c>
      <c r="E31" s="703">
        <v>13000</v>
      </c>
      <c r="F31" s="703">
        <v>17000</v>
      </c>
      <c r="G31" s="704">
        <v>18000</v>
      </c>
    </row>
    <row r="32" spans="2:7" ht="33.75" customHeight="1">
      <c r="B32" s="705" t="s">
        <v>463</v>
      </c>
      <c r="C32" s="702">
        <v>3022</v>
      </c>
      <c r="D32" s="703"/>
      <c r="E32" s="703"/>
      <c r="F32" s="703"/>
      <c r="G32" s="704"/>
    </row>
    <row r="33" spans="2:7" ht="30" customHeight="1">
      <c r="B33" s="701" t="s">
        <v>464</v>
      </c>
      <c r="C33" s="702">
        <v>3023</v>
      </c>
      <c r="D33" s="703"/>
      <c r="E33" s="703"/>
      <c r="F33" s="703"/>
      <c r="G33" s="704"/>
    </row>
    <row r="34" spans="2:7" ht="30" customHeight="1">
      <c r="B34" s="701" t="s">
        <v>465</v>
      </c>
      <c r="C34" s="702">
        <v>3024</v>
      </c>
      <c r="D34" s="709">
        <v>8500</v>
      </c>
      <c r="E34" s="709">
        <v>13000</v>
      </c>
      <c r="F34" s="709">
        <v>17000</v>
      </c>
      <c r="G34" s="710">
        <v>18000</v>
      </c>
    </row>
    <row r="35" spans="2:7" ht="30" customHeight="1">
      <c r="B35" s="701" t="s">
        <v>466</v>
      </c>
      <c r="C35" s="702"/>
      <c r="D35" s="703"/>
      <c r="E35" s="703"/>
      <c r="F35" s="703"/>
      <c r="G35" s="704"/>
    </row>
    <row r="36" spans="2:7" ht="30" customHeight="1">
      <c r="B36" s="701" t="s">
        <v>467</v>
      </c>
      <c r="C36" s="702">
        <v>3025</v>
      </c>
      <c r="D36" s="703">
        <v>8500</v>
      </c>
      <c r="E36" s="703"/>
      <c r="F36" s="703">
        <v>9000</v>
      </c>
      <c r="G36" s="704">
        <v>7000</v>
      </c>
    </row>
    <row r="37" spans="2:7" ht="30" customHeight="1">
      <c r="B37" s="705" t="s">
        <v>468</v>
      </c>
      <c r="C37" s="702">
        <v>3026</v>
      </c>
      <c r="D37" s="708"/>
      <c r="E37" s="708"/>
      <c r="F37" s="708"/>
      <c r="G37" s="711"/>
    </row>
    <row r="38" spans="2:7" ht="30" customHeight="1">
      <c r="B38" s="705" t="s">
        <v>469</v>
      </c>
      <c r="C38" s="702">
        <v>3027</v>
      </c>
      <c r="D38" s="703"/>
      <c r="E38" s="703"/>
      <c r="F38" s="703"/>
      <c r="G38" s="704"/>
    </row>
    <row r="39" spans="2:7" ht="30" customHeight="1">
      <c r="B39" s="705" t="s">
        <v>470</v>
      </c>
      <c r="C39" s="702">
        <v>3028</v>
      </c>
      <c r="D39" s="703">
        <v>8500</v>
      </c>
      <c r="E39" s="703"/>
      <c r="F39" s="703">
        <v>9000</v>
      </c>
      <c r="G39" s="704">
        <v>7000</v>
      </c>
    </row>
    <row r="40" spans="2:7" ht="30" customHeight="1">
      <c r="B40" s="705" t="s">
        <v>471</v>
      </c>
      <c r="C40" s="702">
        <v>3029</v>
      </c>
      <c r="D40" s="703"/>
      <c r="E40" s="703"/>
      <c r="F40" s="703"/>
      <c r="G40" s="704"/>
    </row>
    <row r="41" spans="2:7" ht="33" customHeight="1">
      <c r="B41" s="705" t="s">
        <v>472</v>
      </c>
      <c r="C41" s="702">
        <v>3030</v>
      </c>
      <c r="D41" s="703"/>
      <c r="E41" s="703"/>
      <c r="F41" s="703"/>
      <c r="G41" s="704"/>
    </row>
    <row r="42" spans="2:7" ht="30" customHeight="1">
      <c r="B42" s="701" t="s">
        <v>473</v>
      </c>
      <c r="C42" s="702">
        <v>3031</v>
      </c>
      <c r="D42" s="703">
        <v>3500</v>
      </c>
      <c r="E42" s="703">
        <v>6300</v>
      </c>
      <c r="F42" s="703">
        <v>6300</v>
      </c>
      <c r="G42" s="704">
        <v>8000</v>
      </c>
    </row>
    <row r="43" spans="2:7" ht="30" customHeight="1">
      <c r="B43" s="705" t="s">
        <v>474</v>
      </c>
      <c r="C43" s="702">
        <v>3032</v>
      </c>
      <c r="D43" s="703"/>
      <c r="E43" s="703"/>
      <c r="F43" s="703"/>
      <c r="G43" s="704"/>
    </row>
    <row r="44" spans="2:7" ht="30" customHeight="1">
      <c r="B44" s="705" t="s">
        <v>475</v>
      </c>
      <c r="C44" s="702">
        <v>3033</v>
      </c>
      <c r="D44" s="703"/>
      <c r="E44" s="703"/>
      <c r="F44" s="703"/>
      <c r="G44" s="704"/>
    </row>
    <row r="45" spans="2:7" ht="30" customHeight="1">
      <c r="B45" s="705" t="s">
        <v>476</v>
      </c>
      <c r="C45" s="702">
        <v>3034</v>
      </c>
      <c r="D45" s="703">
        <v>3500</v>
      </c>
      <c r="E45" s="703">
        <v>6300</v>
      </c>
      <c r="F45" s="703">
        <v>6300</v>
      </c>
      <c r="G45" s="704">
        <v>8000</v>
      </c>
    </row>
    <row r="46" spans="2:7" ht="30" customHeight="1">
      <c r="B46" s="705" t="s">
        <v>477</v>
      </c>
      <c r="C46" s="702">
        <v>3035</v>
      </c>
      <c r="D46" s="703"/>
      <c r="E46" s="703"/>
      <c r="F46" s="703"/>
      <c r="G46" s="704"/>
    </row>
    <row r="47" spans="2:7" ht="30" customHeight="1">
      <c r="B47" s="705" t="s">
        <v>478</v>
      </c>
      <c r="C47" s="702">
        <v>3036</v>
      </c>
      <c r="D47" s="703"/>
      <c r="E47" s="703"/>
      <c r="F47" s="703"/>
      <c r="G47" s="704"/>
    </row>
    <row r="48" spans="2:7" ht="30" customHeight="1">
      <c r="B48" s="705" t="s">
        <v>479</v>
      </c>
      <c r="C48" s="702">
        <v>3037</v>
      </c>
      <c r="D48" s="703"/>
      <c r="E48" s="703"/>
      <c r="F48" s="703"/>
      <c r="G48" s="704"/>
    </row>
    <row r="49" spans="2:7" ht="30" customHeight="1">
      <c r="B49" s="701" t="s">
        <v>480</v>
      </c>
      <c r="C49" s="702">
        <v>3038</v>
      </c>
      <c r="D49" s="703">
        <v>5000</v>
      </c>
      <c r="E49" s="703"/>
      <c r="F49" s="703">
        <v>2700</v>
      </c>
      <c r="G49" s="704"/>
    </row>
    <row r="50" spans="2:7" ht="30" customHeight="1">
      <c r="B50" s="701" t="s">
        <v>481</v>
      </c>
      <c r="C50" s="702">
        <v>3039</v>
      </c>
      <c r="D50" s="703"/>
      <c r="E50" s="703">
        <v>6300</v>
      </c>
      <c r="F50" s="703"/>
      <c r="G50" s="704">
        <v>1000</v>
      </c>
    </row>
    <row r="51" spans="2:7" ht="30" customHeight="1">
      <c r="B51" s="701" t="s">
        <v>482</v>
      </c>
      <c r="C51" s="702">
        <v>3040</v>
      </c>
      <c r="D51" s="703">
        <v>83500</v>
      </c>
      <c r="E51" s="703">
        <v>173000</v>
      </c>
      <c r="F51" s="703">
        <v>263000</v>
      </c>
      <c r="G51" s="704">
        <v>352000</v>
      </c>
    </row>
    <row r="52" spans="2:7" ht="30" customHeight="1">
      <c r="B52" s="701" t="s">
        <v>483</v>
      </c>
      <c r="C52" s="702">
        <v>3041</v>
      </c>
      <c r="D52" s="703">
        <v>85500</v>
      </c>
      <c r="E52" s="703">
        <v>172300</v>
      </c>
      <c r="F52" s="703">
        <v>262000</v>
      </c>
      <c r="G52" s="704">
        <v>354200</v>
      </c>
    </row>
    <row r="53" spans="2:7" ht="30" customHeight="1">
      <c r="B53" s="701" t="s">
        <v>484</v>
      </c>
      <c r="C53" s="702">
        <v>3042</v>
      </c>
      <c r="D53" s="703"/>
      <c r="E53" s="703">
        <v>700</v>
      </c>
      <c r="F53" s="703">
        <v>1000</v>
      </c>
      <c r="G53" s="704"/>
    </row>
    <row r="54" spans="2:7" ht="30" customHeight="1">
      <c r="B54" s="701" t="s">
        <v>485</v>
      </c>
      <c r="C54" s="702">
        <v>3043</v>
      </c>
      <c r="D54" s="703">
        <v>2000</v>
      </c>
      <c r="E54" s="703"/>
      <c r="F54" s="703"/>
      <c r="G54" s="704">
        <v>2200</v>
      </c>
    </row>
    <row r="55" spans="2:7" ht="30" customHeight="1">
      <c r="B55" s="701" t="s">
        <v>486</v>
      </c>
      <c r="C55" s="702">
        <v>3044</v>
      </c>
      <c r="D55" s="703">
        <v>3703</v>
      </c>
      <c r="E55" s="703">
        <v>3703</v>
      </c>
      <c r="F55" s="703">
        <v>3703</v>
      </c>
      <c r="G55" s="704">
        <v>3703</v>
      </c>
    </row>
    <row r="56" spans="2:7" ht="30" customHeight="1">
      <c r="B56" s="701" t="s">
        <v>487</v>
      </c>
      <c r="C56" s="702">
        <v>3045</v>
      </c>
      <c r="D56" s="703"/>
      <c r="E56" s="703"/>
      <c r="F56" s="703"/>
      <c r="G56" s="704"/>
    </row>
    <row r="57" spans="2:7" ht="30" customHeight="1">
      <c r="B57" s="701" t="s">
        <v>488</v>
      </c>
      <c r="C57" s="702">
        <v>3046</v>
      </c>
      <c r="D57" s="703"/>
      <c r="E57" s="703"/>
      <c r="F57" s="703"/>
      <c r="G57" s="704"/>
    </row>
    <row r="58" spans="2:7" ht="30" customHeight="1">
      <c r="B58" s="712" t="s">
        <v>489</v>
      </c>
      <c r="C58" s="713">
        <v>3047</v>
      </c>
      <c r="D58" s="714">
        <v>1703</v>
      </c>
      <c r="E58" s="714">
        <v>4403</v>
      </c>
      <c r="F58" s="714">
        <v>4703</v>
      </c>
      <c r="G58" s="715">
        <v>1503</v>
      </c>
    </row>
  </sheetData>
  <sheetProtection/>
  <mergeCells count="5">
    <mergeCell ref="B4:G4"/>
    <mergeCell ref="B5:G5"/>
    <mergeCell ref="D7:G7"/>
    <mergeCell ref="B7:B8"/>
    <mergeCell ref="C7:C8"/>
  </mergeCells>
  <printOptions/>
  <pageMargins left="0.7" right="0.7" top="0.75" bottom="0.75" header="0.3" footer="0.3"/>
  <pageSetup fitToHeight="1" fitToWidth="1" horizontalDpi="300" verticalDpi="3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view="pageBreakPreview" zoomScale="60" zoomScaleNormal="85" workbookViewId="0" topLeftCell="A1">
      <selection activeCell="B16" sqref="B16:F16"/>
    </sheetView>
  </sheetViews>
  <sheetFormatPr defaultColWidth="9.140625" defaultRowHeight="12.75"/>
  <cols>
    <col min="1" max="1" width="6.7109375" style="5" customWidth="1"/>
    <col min="2" max="7" width="30.140625" style="5" customWidth="1"/>
    <col min="8" max="8" width="18.8515625" style="5" customWidth="1"/>
    <col min="9" max="9" width="15.57421875" style="5" customWidth="1"/>
    <col min="10" max="16384" width="9.140625" style="5" customWidth="1"/>
  </cols>
  <sheetData>
    <row r="1" spans="2:7" ht="15.75">
      <c r="B1" s="160"/>
      <c r="C1" s="160"/>
      <c r="D1" s="160"/>
      <c r="E1" s="160"/>
      <c r="F1" s="160"/>
      <c r="G1" s="81" t="s">
        <v>563</v>
      </c>
    </row>
    <row r="2" spans="2:6" ht="15.75">
      <c r="B2" s="160"/>
      <c r="C2" s="160"/>
      <c r="D2" s="160"/>
      <c r="E2" s="160"/>
      <c r="F2" s="160"/>
    </row>
    <row r="5" spans="2:9" ht="22.5" customHeight="1">
      <c r="B5" s="657" t="s">
        <v>564</v>
      </c>
      <c r="C5" s="657"/>
      <c r="D5" s="657"/>
      <c r="E5" s="657"/>
      <c r="F5" s="657"/>
      <c r="G5" s="657"/>
      <c r="H5" s="86"/>
      <c r="I5" s="86"/>
    </row>
    <row r="6" spans="7:9" ht="15.75">
      <c r="G6" s="4"/>
      <c r="H6" s="4"/>
      <c r="I6" s="4"/>
    </row>
    <row r="7" ht="16.5">
      <c r="G7" s="232" t="s">
        <v>565</v>
      </c>
    </row>
    <row r="8" spans="2:10" s="656" customFormat="1" ht="18" customHeight="1">
      <c r="B8" s="658" t="s">
        <v>566</v>
      </c>
      <c r="C8" s="659"/>
      <c r="D8" s="659"/>
      <c r="E8" s="659"/>
      <c r="F8" s="659"/>
      <c r="G8" s="660"/>
      <c r="J8" s="693"/>
    </row>
    <row r="9" spans="2:7" s="656" customFormat="1" ht="21.75" customHeight="1">
      <c r="B9" s="661"/>
      <c r="C9" s="662"/>
      <c r="D9" s="662"/>
      <c r="E9" s="662"/>
      <c r="F9" s="662"/>
      <c r="G9" s="663"/>
    </row>
    <row r="10" spans="2:7" s="656" customFormat="1" ht="54.75" customHeight="1">
      <c r="B10" s="664" t="s">
        <v>567</v>
      </c>
      <c r="C10" s="665" t="s">
        <v>568</v>
      </c>
      <c r="D10" s="665" t="s">
        <v>569</v>
      </c>
      <c r="E10" s="665" t="s">
        <v>570</v>
      </c>
      <c r="F10" s="665" t="s">
        <v>571</v>
      </c>
      <c r="G10" s="666" t="s">
        <v>572</v>
      </c>
    </row>
    <row r="11" spans="2:7" s="656" customFormat="1" ht="17.25" customHeight="1">
      <c r="B11" s="667"/>
      <c r="C11" s="668">
        <v>1</v>
      </c>
      <c r="D11" s="668">
        <v>2</v>
      </c>
      <c r="E11" s="668">
        <v>3</v>
      </c>
      <c r="F11" s="668" t="s">
        <v>573</v>
      </c>
      <c r="G11" s="669">
        <v>5</v>
      </c>
    </row>
    <row r="12" spans="2:7" s="656" customFormat="1" ht="33" customHeight="1">
      <c r="B12" s="670" t="s">
        <v>531</v>
      </c>
      <c r="C12" s="104"/>
      <c r="D12" s="104"/>
      <c r="E12" s="104"/>
      <c r="F12" s="671"/>
      <c r="G12" s="672"/>
    </row>
    <row r="13" spans="2:7" s="656" customFormat="1" ht="33" customHeight="1">
      <c r="B13" s="673" t="s">
        <v>574</v>
      </c>
      <c r="C13" s="109"/>
      <c r="D13" s="109"/>
      <c r="E13" s="109"/>
      <c r="F13" s="109"/>
      <c r="G13" s="674"/>
    </row>
    <row r="14" spans="2:7" s="656" customFormat="1" ht="33" customHeight="1">
      <c r="B14" s="675" t="s">
        <v>575</v>
      </c>
      <c r="C14" s="115"/>
      <c r="D14" s="115"/>
      <c r="E14" s="115"/>
      <c r="F14" s="115"/>
      <c r="G14" s="676"/>
    </row>
    <row r="15" spans="2:7" s="656" customFormat="1" ht="42.75" customHeight="1">
      <c r="B15" s="677"/>
      <c r="C15" s="678"/>
      <c r="D15" s="679"/>
      <c r="E15" s="126"/>
      <c r="F15" s="680" t="s">
        <v>565</v>
      </c>
      <c r="G15" s="680"/>
    </row>
    <row r="16" spans="2:8" s="656" customFormat="1" ht="33" customHeight="1">
      <c r="B16" s="681" t="s">
        <v>576</v>
      </c>
      <c r="C16" s="682"/>
      <c r="D16" s="682"/>
      <c r="E16" s="682"/>
      <c r="F16" s="683"/>
      <c r="G16" s="684"/>
      <c r="H16" s="685"/>
    </row>
    <row r="17" spans="2:7" s="656" customFormat="1" ht="19.5">
      <c r="B17" s="686"/>
      <c r="C17" s="668" t="s">
        <v>577</v>
      </c>
      <c r="D17" s="668" t="s">
        <v>578</v>
      </c>
      <c r="E17" s="668" t="s">
        <v>579</v>
      </c>
      <c r="F17" s="687" t="s">
        <v>580</v>
      </c>
      <c r="G17" s="688"/>
    </row>
    <row r="18" spans="2:7" s="656" customFormat="1" ht="33" customHeight="1">
      <c r="B18" s="670" t="s">
        <v>531</v>
      </c>
      <c r="C18" s="671"/>
      <c r="D18" s="671"/>
      <c r="E18" s="671"/>
      <c r="F18" s="689"/>
      <c r="G18" s="215"/>
    </row>
    <row r="19" spans="2:8" ht="33" customHeight="1">
      <c r="B19" s="690" t="s">
        <v>574</v>
      </c>
      <c r="C19" s="109"/>
      <c r="D19" s="109"/>
      <c r="E19" s="151"/>
      <c r="F19" s="127"/>
      <c r="G19" s="215"/>
      <c r="H19" s="215"/>
    </row>
    <row r="20" spans="2:8" ht="33" customHeight="1">
      <c r="B20" s="675" t="s">
        <v>575</v>
      </c>
      <c r="C20" s="115"/>
      <c r="D20" s="114"/>
      <c r="E20" s="691"/>
      <c r="F20" s="128"/>
      <c r="G20" s="215"/>
      <c r="H20" s="215"/>
    </row>
    <row r="21" ht="33" customHeight="1">
      <c r="G21" s="232"/>
    </row>
    <row r="22" spans="2:7" ht="18.75" customHeight="1">
      <c r="B22" s="692" t="s">
        <v>581</v>
      </c>
      <c r="C22" s="692"/>
      <c r="D22" s="692"/>
      <c r="E22" s="692"/>
      <c r="F22" s="692"/>
      <c r="G22" s="692"/>
    </row>
    <row r="23" ht="18.75" customHeight="1">
      <c r="B23" s="117"/>
    </row>
  </sheetData>
  <sheetProtection/>
  <mergeCells count="4">
    <mergeCell ref="B5:G5"/>
    <mergeCell ref="B16:F16"/>
    <mergeCell ref="B22:G22"/>
    <mergeCell ref="B8:G9"/>
  </mergeCells>
  <printOptions/>
  <pageMargins left="0.71" right="0.71" top="0.75" bottom="0.75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</cp:lastModifiedBy>
  <cp:lastPrinted>2021-11-24T09:24:04Z</cp:lastPrinted>
  <dcterms:created xsi:type="dcterms:W3CDTF">2013-03-07T07:52:21Z</dcterms:created>
  <dcterms:modified xsi:type="dcterms:W3CDTF">2021-11-29T10:46:38Z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  <property fmtid="{D5CDD505-2E9C-101B-9397-08002B2CF9AE}" pid="3" name="KSOProductBuildV">
    <vt:lpwstr>1033-10.2.0.7646</vt:lpwstr>
  </property>
</Properties>
</file>